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.2 MSME &amp; Priority" sheetId="1" r:id="rId1"/>
  </sheets>
  <definedNames>
    <definedName name="_xlnm.Print_Area" localSheetId="0">'20.2 MSME &amp; Priority'!$A$1:$N$60</definedName>
    <definedName name="_xlnm.Print_Titles" localSheetId="0">'20.2 MSME &amp; Priority'!$A:$B,'20.2 MSME &amp; Priority'!$1:$4</definedName>
  </definedNames>
  <calcPr calcId="144525"/>
</workbook>
</file>

<file path=xl/calcChain.xml><?xml version="1.0" encoding="utf-8"?>
<calcChain xmlns="http://schemas.openxmlformats.org/spreadsheetml/2006/main">
  <c r="K59" i="1" l="1"/>
  <c r="I59" i="1"/>
  <c r="H59" i="1"/>
  <c r="H58" i="1"/>
  <c r="M53" i="1"/>
  <c r="L53" i="1"/>
  <c r="L59" i="1" s="1"/>
  <c r="I53" i="1"/>
  <c r="F53" i="1"/>
  <c r="C53" i="1"/>
  <c r="C59" i="1" s="1"/>
  <c r="N51" i="1"/>
  <c r="J53" i="1"/>
  <c r="J59" i="1" s="1"/>
  <c r="G53" i="1"/>
  <c r="G59" i="1" s="1"/>
  <c r="E51" i="1"/>
  <c r="D53" i="1"/>
  <c r="L50" i="1"/>
  <c r="L58" i="1" s="1"/>
  <c r="I50" i="1"/>
  <c r="I58" i="1" s="1"/>
  <c r="F50" i="1"/>
  <c r="F58" i="1" s="1"/>
  <c r="C50" i="1"/>
  <c r="C58" i="1" s="1"/>
  <c r="N49" i="1"/>
  <c r="K49" i="1"/>
  <c r="E49" i="1"/>
  <c r="N48" i="1"/>
  <c r="K48" i="1"/>
  <c r="E48" i="1"/>
  <c r="N47" i="1"/>
  <c r="K47" i="1"/>
  <c r="E47" i="1"/>
  <c r="N46" i="1"/>
  <c r="K46" i="1"/>
  <c r="G50" i="1"/>
  <c r="G58" i="1" s="1"/>
  <c r="L45" i="1"/>
  <c r="L57" i="1" s="1"/>
  <c r="I45" i="1"/>
  <c r="I57" i="1" s="1"/>
  <c r="H45" i="1"/>
  <c r="H57" i="1" s="1"/>
  <c r="F45" i="1"/>
  <c r="F57" i="1" s="1"/>
  <c r="E45" i="1"/>
  <c r="E57" i="1" s="1"/>
  <c r="C45" i="1"/>
  <c r="C57" i="1" s="1"/>
  <c r="M45" i="1"/>
  <c r="M57" i="1" s="1"/>
  <c r="G45" i="1"/>
  <c r="G57" i="1" s="1"/>
  <c r="D45" i="1"/>
  <c r="D57" i="1" s="1"/>
  <c r="L42" i="1"/>
  <c r="I42" i="1"/>
  <c r="I43" i="1" s="1"/>
  <c r="I56" i="1" s="1"/>
  <c r="F42" i="1"/>
  <c r="C42" i="1"/>
  <c r="N41" i="1"/>
  <c r="K41" i="1"/>
  <c r="E41" i="1"/>
  <c r="N40" i="1"/>
  <c r="K40" i="1"/>
  <c r="E40" i="1"/>
  <c r="N38" i="1"/>
  <c r="K38" i="1"/>
  <c r="E38" i="1"/>
  <c r="N37" i="1"/>
  <c r="E37" i="1"/>
  <c r="N36" i="1"/>
  <c r="K36" i="1"/>
  <c r="E36" i="1"/>
  <c r="N35" i="1"/>
  <c r="K35" i="1"/>
  <c r="E35" i="1"/>
  <c r="N34" i="1"/>
  <c r="K34" i="1"/>
  <c r="E34" i="1"/>
  <c r="N33" i="1"/>
  <c r="K33" i="1"/>
  <c r="E33" i="1"/>
  <c r="N32" i="1"/>
  <c r="K32" i="1"/>
  <c r="E32" i="1"/>
  <c r="N31" i="1"/>
  <c r="E31" i="1"/>
  <c r="N30" i="1"/>
  <c r="E30" i="1"/>
  <c r="N29" i="1"/>
  <c r="K29" i="1"/>
  <c r="E29" i="1"/>
  <c r="N28" i="1"/>
  <c r="K28" i="1"/>
  <c r="H28" i="1"/>
  <c r="E28" i="1"/>
  <c r="N27" i="1"/>
  <c r="K27" i="1"/>
  <c r="E27" i="1"/>
  <c r="N26" i="1"/>
  <c r="K26" i="1"/>
  <c r="E26" i="1"/>
  <c r="E25" i="1"/>
  <c r="N24" i="1"/>
  <c r="K24" i="1"/>
  <c r="E24" i="1"/>
  <c r="N23" i="1"/>
  <c r="K23" i="1"/>
  <c r="E23" i="1"/>
  <c r="N22" i="1"/>
  <c r="K22" i="1"/>
  <c r="E22" i="1"/>
  <c r="N21" i="1"/>
  <c r="K21" i="1"/>
  <c r="E21" i="1"/>
  <c r="N20" i="1"/>
  <c r="M42" i="1"/>
  <c r="N18" i="1"/>
  <c r="K18" i="1"/>
  <c r="E18" i="1"/>
  <c r="I17" i="1"/>
  <c r="F17" i="1"/>
  <c r="C17" i="1"/>
  <c r="K16" i="1"/>
  <c r="H16" i="1"/>
  <c r="E16" i="1"/>
  <c r="N15" i="1"/>
  <c r="H15" i="1"/>
  <c r="E15" i="1"/>
  <c r="N14" i="1"/>
  <c r="K14" i="1"/>
  <c r="E14" i="1"/>
  <c r="K13" i="1"/>
  <c r="E13" i="1"/>
  <c r="N12" i="1"/>
  <c r="K12" i="1"/>
  <c r="E12" i="1"/>
  <c r="N11" i="1"/>
  <c r="K11" i="1"/>
  <c r="E11" i="1"/>
  <c r="N10" i="1"/>
  <c r="K10" i="1"/>
  <c r="E10" i="1"/>
  <c r="N9" i="1"/>
  <c r="K9" i="1"/>
  <c r="E9" i="1"/>
  <c r="N8" i="1"/>
  <c r="K8" i="1"/>
  <c r="E8" i="1"/>
  <c r="N7" i="1"/>
  <c r="K7" i="1"/>
  <c r="E7" i="1"/>
  <c r="N6" i="1"/>
  <c r="K6" i="1"/>
  <c r="E6" i="1"/>
  <c r="K5" i="1"/>
  <c r="G17" i="1"/>
  <c r="H17" i="1" s="1"/>
  <c r="E5" i="1"/>
  <c r="N13" i="1" l="1"/>
  <c r="N16" i="1"/>
  <c r="F43" i="1"/>
  <c r="F56" i="1" s="1"/>
  <c r="I60" i="1"/>
  <c r="C43" i="1"/>
  <c r="C56" i="1" s="1"/>
  <c r="E53" i="1"/>
  <c r="E59" i="1" s="1"/>
  <c r="N42" i="1"/>
  <c r="K15" i="1"/>
  <c r="J17" i="1"/>
  <c r="K17" i="1" s="1"/>
  <c r="F60" i="1"/>
  <c r="D50" i="1"/>
  <c r="E46" i="1"/>
  <c r="G42" i="1"/>
  <c r="D17" i="1"/>
  <c r="E17" i="1" s="1"/>
  <c r="D42" i="1"/>
  <c r="F59" i="1"/>
  <c r="L17" i="1"/>
  <c r="L43" i="1" s="1"/>
  <c r="L56" i="1" s="1"/>
  <c r="L60" i="1" s="1"/>
  <c r="N5" i="1"/>
  <c r="D59" i="1"/>
  <c r="J45" i="1"/>
  <c r="J57" i="1" s="1"/>
  <c r="K44" i="1"/>
  <c r="K45" i="1" s="1"/>
  <c r="K57" i="1" s="1"/>
  <c r="M17" i="1"/>
  <c r="M43" i="1" s="1"/>
  <c r="C60" i="1"/>
  <c r="J50" i="1"/>
  <c r="N53" i="1"/>
  <c r="N59" i="1" s="1"/>
  <c r="M50" i="1"/>
  <c r="M59" i="1"/>
  <c r="N44" i="1"/>
  <c r="N45" i="1" s="1"/>
  <c r="N57" i="1" s="1"/>
  <c r="C54" i="1"/>
  <c r="E54" i="1" s="1"/>
  <c r="E60" i="1" s="1"/>
  <c r="J42" i="1"/>
  <c r="I54" i="1"/>
  <c r="K54" i="1" s="1"/>
  <c r="K60" i="1" s="1"/>
  <c r="F54" i="1" l="1"/>
  <c r="H54" i="1" s="1"/>
  <c r="H60" i="1" s="1"/>
  <c r="K42" i="1"/>
  <c r="J43" i="1"/>
  <c r="N50" i="1"/>
  <c r="N58" i="1" s="1"/>
  <c r="M58" i="1"/>
  <c r="D43" i="1"/>
  <c r="E42" i="1"/>
  <c r="E50" i="1"/>
  <c r="E58" i="1" s="1"/>
  <c r="D58" i="1"/>
  <c r="L54" i="1"/>
  <c r="N54" i="1" s="1"/>
  <c r="N60" i="1" s="1"/>
  <c r="M56" i="1"/>
  <c r="M60" i="1" s="1"/>
  <c r="N43" i="1"/>
  <c r="N56" i="1" s="1"/>
  <c r="N17" i="1"/>
  <c r="G43" i="1"/>
  <c r="H42" i="1"/>
  <c r="J58" i="1"/>
  <c r="K50" i="1"/>
  <c r="K58" i="1" s="1"/>
  <c r="J56" i="1" l="1"/>
  <c r="J60" i="1" s="1"/>
  <c r="K43" i="1"/>
  <c r="K56" i="1" s="1"/>
  <c r="G56" i="1"/>
  <c r="G60" i="1" s="1"/>
  <c r="H43" i="1"/>
  <c r="H56" i="1" s="1"/>
  <c r="D56" i="1"/>
  <c r="D60" i="1" s="1"/>
  <c r="E43" i="1"/>
  <c r="E56" i="1" s="1"/>
</calcChain>
</file>

<file path=xl/sharedStrings.xml><?xml version="1.0" encoding="utf-8"?>
<sst xmlns="http://schemas.openxmlformats.org/spreadsheetml/2006/main" count="78" uniqueCount="67">
  <si>
    <t>SLBC OF A.P.                                                                                                                                                                                                                                               CONVENOR:UNION BANK OF INDIA</t>
  </si>
  <si>
    <t>ANNUAL CREDIT PLAN 2020-21 - BANK-WISE ACHIEVEMENT AS ON  30.09.2020                       ( Amount in crores )</t>
  </si>
  <si>
    <t>S.No.</t>
  </si>
  <si>
    <t>Name of the Bank</t>
  </si>
  <si>
    <t>MSME</t>
  </si>
  <si>
    <t>Export Credit</t>
  </si>
  <si>
    <t>Others' Under Priority Sector</t>
  </si>
  <si>
    <t>Total Priority Sector</t>
  </si>
  <si>
    <t>Target</t>
  </si>
  <si>
    <t xml:space="preserve"> Achvmt</t>
  </si>
  <si>
    <t>% of achvmt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</si>
  <si>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</si>
  <si>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</si>
  <si>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</si>
  <si>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</si>
  <si>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</si>
  <si>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</si>
  <si>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</si>
  <si>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</si>
  <si>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</si>
  <si>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</si>
  <si>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</si>
  <si>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</si>
  <si>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</si>
  <si>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</si>
  <si>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</si>
  <si>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</si>
  <si>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NA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</si>
  <si>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</si>
  <si>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</si>
  <si>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</si>
  <si>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</si>
  <si>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</si>
  <si>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</si>
  <si>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</si>
  <si>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</si>
  <si>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</si>
  <si>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</si>
  <si>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</si>
  <si>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</si>
  <si>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</si>
  <si>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</si>
  <si>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</si>
  <si>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</si>
  <si>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</si>
  <si>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</si>
  <si>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</si>
  <si>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</si>
  <si>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</si>
  <si>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</si>
  <si>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</si>
  <si>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</si>
  <si>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</si>
  <si>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</si>
  <si>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</si>
  <si>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</si>
  <si>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</si>
  <si>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</si>
  <si>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</si>
  <si>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FSCS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</si>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</sst>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;\-;@"/>
  </numFmts>
  <fonts count="7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33">
    <xf numFmtId="0" fontId="0" fillId="0" borderId="0" xfId="0"/>
    <xf numFmtId="0" fontId="1" fillId="2" borderId="0" xfId="0" applyFont="1" applyFill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left" wrapText="1"/>
    </xf>
    <xf numFmtId="164" fontId="1" fillId="2" borderId="4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</xf>
    <xf numFmtId="164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164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0" fontId="1" fillId="2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protection locked="0"/>
    </xf>
    <xf numFmtId="0" fontId="1" fillId="3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73"/>
  <sheetViews>
    <sheetView tabSelected="1" topLeftCell="A46" zoomScaleSheetLayoutView="85" workbookViewId="0">
      <selection activeCell="J61" sqref="J61"/>
    </sheetView>
  </sheetViews>
  <sheetFormatPr defaultColWidth="9.140625" defaultRowHeight="13.5" x14ac:dyDescent="0.25"/>
  <cols>
    <col min="1" max="1" width="5.5703125" style="16" customWidth="1"/>
    <col min="2" max="2" width="28.140625" style="1" customWidth="1"/>
    <col min="3" max="3" width="10.85546875" style="1" bestFit="1" customWidth="1"/>
    <col min="4" max="4" width="8.85546875" style="1" customWidth="1"/>
    <col min="5" max="6" width="9" style="1" customWidth="1"/>
    <col min="7" max="7" width="7.85546875" style="1" customWidth="1"/>
    <col min="8" max="8" width="8" style="1" customWidth="1"/>
    <col min="9" max="9" width="10.85546875" style="1" bestFit="1" customWidth="1"/>
    <col min="10" max="10" width="9.5703125" style="1" bestFit="1" customWidth="1"/>
    <col min="11" max="11" width="8.42578125" style="1" bestFit="1" customWidth="1"/>
    <col min="12" max="12" width="11" style="1" customWidth="1"/>
    <col min="13" max="13" width="10.42578125" style="17" customWidth="1"/>
    <col min="14" max="14" width="10" style="1" customWidth="1"/>
    <col min="15" max="15" width="7.85546875" style="1" customWidth="1"/>
    <col min="16" max="16384" width="9.140625" style="1"/>
  </cols>
  <sheetData>
    <row r="1" spans="1:14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27" t="s">
        <v>2</v>
      </c>
      <c r="B3" s="28" t="s">
        <v>3</v>
      </c>
      <c r="C3" s="30" t="s">
        <v>4</v>
      </c>
      <c r="D3" s="31"/>
      <c r="E3" s="32"/>
      <c r="F3" s="30" t="s">
        <v>5</v>
      </c>
      <c r="G3" s="31"/>
      <c r="H3" s="32"/>
      <c r="I3" s="30" t="s">
        <v>6</v>
      </c>
      <c r="J3" s="31"/>
      <c r="K3" s="32"/>
      <c r="L3" s="29" t="s">
        <v>7</v>
      </c>
      <c r="M3" s="29"/>
      <c r="N3" s="29"/>
    </row>
    <row r="4" spans="1:14" s="5" customFormat="1" ht="27" x14ac:dyDescent="0.25">
      <c r="A4" s="27"/>
      <c r="B4" s="29"/>
      <c r="C4" s="2" t="s">
        <v>8</v>
      </c>
      <c r="D4" s="3" t="s">
        <v>9</v>
      </c>
      <c r="E4" s="3" t="s">
        <v>10</v>
      </c>
      <c r="F4" s="2" t="s">
        <v>8</v>
      </c>
      <c r="G4" s="3" t="s">
        <v>9</v>
      </c>
      <c r="H4" s="3" t="s">
        <v>10</v>
      </c>
      <c r="I4" s="2" t="s">
        <v>8</v>
      </c>
      <c r="J4" s="3" t="s">
        <v>9</v>
      </c>
      <c r="K4" s="3" t="s">
        <v>10</v>
      </c>
      <c r="L4" s="2" t="s">
        <v>8</v>
      </c>
      <c r="M4" s="4" t="s">
        <v>9</v>
      </c>
      <c r="N4" s="3" t="s">
        <v>10</v>
      </c>
    </row>
    <row r="5" spans="1:14" x14ac:dyDescent="0.25">
      <c r="A5" s="6">
        <v>1</v>
      </c>
      <c r="B5" s="7" t="s">
        <v>11</v>
      </c>
      <c r="C5" s="8">
        <v>839.65</v>
      </c>
      <c r="D5" s="8">
        <v>128.17099999999999</v>
      </c>
      <c r="E5" s="8">
        <f t="shared" ref="E5:E54" si="0">D5/C5%</f>
        <v>15.264812719585541</v>
      </c>
      <c r="F5" s="8">
        <v>2.2999999999999998</v>
      </c>
      <c r="G5" s="8">
        <v>0</v>
      </c>
      <c r="H5" s="8">
        <v>0</v>
      </c>
      <c r="I5" s="8">
        <v>819.15000000000009</v>
      </c>
      <c r="J5" s="8">
        <v>1188.3274999999999</v>
      </c>
      <c r="K5" s="8">
        <f t="shared" ref="K5:K54" si="1">J5/I5%</f>
        <v>145.06836354757976</v>
      </c>
      <c r="L5" s="8">
        <v>5245.67</v>
      </c>
      <c r="M5" s="9">
        <v>3737.7834999999995</v>
      </c>
      <c r="N5" s="8">
        <f t="shared" ref="N5:N54" si="2">M5/L5%</f>
        <v>71.254644306637658</v>
      </c>
    </row>
    <row r="6" spans="1:14" x14ac:dyDescent="0.25">
      <c r="A6" s="6">
        <v>2</v>
      </c>
      <c r="B6" s="7" t="s">
        <v>12</v>
      </c>
      <c r="C6" s="8">
        <v>514.36</v>
      </c>
      <c r="D6" s="8">
        <v>110.67</v>
      </c>
      <c r="E6" s="8">
        <f t="shared" si="0"/>
        <v>21.516058791507891</v>
      </c>
      <c r="F6" s="8">
        <v>0.3</v>
      </c>
      <c r="G6" s="8">
        <v>0</v>
      </c>
      <c r="H6" s="8">
        <v>0</v>
      </c>
      <c r="I6" s="8">
        <v>407.14</v>
      </c>
      <c r="J6" s="8">
        <v>14.17</v>
      </c>
      <c r="K6" s="8">
        <f t="shared" si="1"/>
        <v>3.4803753008793046</v>
      </c>
      <c r="L6" s="8">
        <v>2692.1499999999996</v>
      </c>
      <c r="M6" s="9">
        <v>1014.17</v>
      </c>
      <c r="N6" s="8">
        <f t="shared" si="2"/>
        <v>37.671377894990997</v>
      </c>
    </row>
    <row r="7" spans="1:14" x14ac:dyDescent="0.25">
      <c r="A7" s="6">
        <v>3</v>
      </c>
      <c r="B7" s="7" t="s">
        <v>13</v>
      </c>
      <c r="C7" s="8">
        <v>163.89</v>
      </c>
      <c r="D7" s="8">
        <v>30.78</v>
      </c>
      <c r="E7" s="8">
        <f t="shared" si="0"/>
        <v>18.780889621087319</v>
      </c>
      <c r="F7" s="8">
        <v>0.1</v>
      </c>
      <c r="G7" s="8">
        <v>0</v>
      </c>
      <c r="H7" s="8">
        <v>0</v>
      </c>
      <c r="I7" s="8">
        <v>95.25</v>
      </c>
      <c r="J7" s="8">
        <v>0</v>
      </c>
      <c r="K7" s="8">
        <f t="shared" si="1"/>
        <v>0</v>
      </c>
      <c r="L7" s="8">
        <v>402.06</v>
      </c>
      <c r="M7" s="9">
        <v>48.52</v>
      </c>
      <c r="N7" s="8">
        <f>M7/L7%</f>
        <v>12.067850569566732</v>
      </c>
    </row>
    <row r="8" spans="1:14" x14ac:dyDescent="0.25">
      <c r="A8" s="6">
        <v>4</v>
      </c>
      <c r="B8" s="7" t="s">
        <v>14</v>
      </c>
      <c r="C8" s="8">
        <v>4518.95</v>
      </c>
      <c r="D8" s="8">
        <v>325.32</v>
      </c>
      <c r="E8" s="8">
        <f t="shared" si="0"/>
        <v>7.1990174708726586</v>
      </c>
      <c r="F8" s="8">
        <v>372.35</v>
      </c>
      <c r="G8" s="8">
        <v>0</v>
      </c>
      <c r="H8" s="8">
        <v>0</v>
      </c>
      <c r="I8" s="8">
        <v>1502.73</v>
      </c>
      <c r="J8" s="8">
        <v>239.19</v>
      </c>
      <c r="K8" s="8">
        <f t="shared" si="1"/>
        <v>15.917031003573495</v>
      </c>
      <c r="L8" s="8">
        <v>24430.89</v>
      </c>
      <c r="M8" s="9">
        <v>6049.46</v>
      </c>
      <c r="N8" s="8">
        <f t="shared" si="2"/>
        <v>24.761521172581105</v>
      </c>
    </row>
    <row r="9" spans="1:14" x14ac:dyDescent="0.25">
      <c r="A9" s="6">
        <v>5</v>
      </c>
      <c r="B9" s="7" t="s">
        <v>15</v>
      </c>
      <c r="C9" s="8">
        <v>402.27</v>
      </c>
      <c r="D9" s="8">
        <v>359.84270000000004</v>
      </c>
      <c r="E9" s="8">
        <f t="shared" si="0"/>
        <v>89.453029060084049</v>
      </c>
      <c r="F9" s="8">
        <v>0</v>
      </c>
      <c r="G9" s="8">
        <v>0</v>
      </c>
      <c r="H9" s="8">
        <v>0</v>
      </c>
      <c r="I9" s="8">
        <v>334.82</v>
      </c>
      <c r="J9" s="8">
        <v>24.7605</v>
      </c>
      <c r="K9" s="8">
        <f t="shared" si="1"/>
        <v>7.3951675527148923</v>
      </c>
      <c r="L9" s="8">
        <v>2561.7399999999998</v>
      </c>
      <c r="M9" s="9">
        <v>1352.0784000000001</v>
      </c>
      <c r="N9" s="8">
        <f t="shared" si="2"/>
        <v>52.779688805265181</v>
      </c>
    </row>
    <row r="10" spans="1:14" x14ac:dyDescent="0.25">
      <c r="A10" s="6">
        <v>6</v>
      </c>
      <c r="B10" s="7" t="s">
        <v>16</v>
      </c>
      <c r="C10" s="8">
        <v>1497.07</v>
      </c>
      <c r="D10" s="8">
        <v>632.02539999999999</v>
      </c>
      <c r="E10" s="8">
        <f t="shared" si="0"/>
        <v>42.21749150006346</v>
      </c>
      <c r="F10" s="8">
        <v>1.2</v>
      </c>
      <c r="G10" s="8">
        <v>0</v>
      </c>
      <c r="H10" s="8">
        <v>0</v>
      </c>
      <c r="I10" s="8">
        <v>805.03</v>
      </c>
      <c r="J10" s="8">
        <v>52.143100000000004</v>
      </c>
      <c r="K10" s="8">
        <f t="shared" si="1"/>
        <v>6.4771623417760837</v>
      </c>
      <c r="L10" s="8">
        <v>8229.42</v>
      </c>
      <c r="M10" s="9">
        <v>4469.1984999999995</v>
      </c>
      <c r="N10" s="8">
        <f t="shared" si="2"/>
        <v>54.307575746528912</v>
      </c>
    </row>
    <row r="11" spans="1:14" x14ac:dyDescent="0.25">
      <c r="A11" s="6">
        <v>7</v>
      </c>
      <c r="B11" s="7" t="s">
        <v>17</v>
      </c>
      <c r="C11" s="8">
        <v>1188.8599999999999</v>
      </c>
      <c r="D11" s="8">
        <v>695.29219999999998</v>
      </c>
      <c r="E11" s="8">
        <f t="shared" si="0"/>
        <v>58.483942600474407</v>
      </c>
      <c r="F11" s="8">
        <v>0.1</v>
      </c>
      <c r="G11" s="8">
        <v>0</v>
      </c>
      <c r="H11" s="8">
        <v>0</v>
      </c>
      <c r="I11" s="8">
        <v>466.28</v>
      </c>
      <c r="J11" s="8">
        <v>207.3612</v>
      </c>
      <c r="K11" s="8">
        <f t="shared" si="1"/>
        <v>44.471390580766922</v>
      </c>
      <c r="L11" s="8">
        <v>3731.54</v>
      </c>
      <c r="M11" s="9">
        <v>2216.8087799999998</v>
      </c>
      <c r="N11" s="8">
        <f t="shared" si="2"/>
        <v>59.407343348858646</v>
      </c>
    </row>
    <row r="12" spans="1:14" x14ac:dyDescent="0.25">
      <c r="A12" s="6">
        <v>8</v>
      </c>
      <c r="B12" s="7" t="s">
        <v>18</v>
      </c>
      <c r="C12" s="8">
        <v>696.29</v>
      </c>
      <c r="D12" s="8">
        <v>323.81610000000001</v>
      </c>
      <c r="E12" s="8">
        <f t="shared" si="0"/>
        <v>46.505924255698062</v>
      </c>
      <c r="F12" s="8">
        <v>1.2000000000000002</v>
      </c>
      <c r="G12" s="8">
        <v>0</v>
      </c>
      <c r="H12" s="8">
        <v>0</v>
      </c>
      <c r="I12" s="8">
        <v>292.91000000000003</v>
      </c>
      <c r="J12" s="8">
        <v>39.693199999999997</v>
      </c>
      <c r="K12" s="8">
        <f t="shared" si="1"/>
        <v>13.551329759994536</v>
      </c>
      <c r="L12" s="8">
        <v>1621.8200000000002</v>
      </c>
      <c r="M12" s="9">
        <v>621.90480000000002</v>
      </c>
      <c r="N12" s="8">
        <f t="shared" si="2"/>
        <v>38.346104993155834</v>
      </c>
    </row>
    <row r="13" spans="1:14" x14ac:dyDescent="0.25">
      <c r="A13" s="6">
        <v>9</v>
      </c>
      <c r="B13" s="7" t="s">
        <v>19</v>
      </c>
      <c r="C13" s="8">
        <v>151.44999999999999</v>
      </c>
      <c r="D13" s="8">
        <v>73.222300000000004</v>
      </c>
      <c r="E13" s="8">
        <f t="shared" si="0"/>
        <v>48.347507428194127</v>
      </c>
      <c r="F13" s="8">
        <v>0</v>
      </c>
      <c r="G13" s="8">
        <v>0</v>
      </c>
      <c r="H13" s="8">
        <v>0</v>
      </c>
      <c r="I13" s="8">
        <v>45.45</v>
      </c>
      <c r="J13" s="8">
        <v>40.563099999999999</v>
      </c>
      <c r="K13" s="8">
        <f t="shared" si="1"/>
        <v>89.247744774477439</v>
      </c>
      <c r="L13" s="8">
        <v>218.03999999999996</v>
      </c>
      <c r="M13" s="9">
        <v>120.4228</v>
      </c>
      <c r="N13" s="8">
        <f t="shared" si="2"/>
        <v>55.229682627040916</v>
      </c>
    </row>
    <row r="14" spans="1:14" x14ac:dyDescent="0.25">
      <c r="A14" s="6">
        <v>10</v>
      </c>
      <c r="B14" s="7" t="s">
        <v>20</v>
      </c>
      <c r="C14" s="8">
        <v>203.83</v>
      </c>
      <c r="D14" s="8">
        <v>72.31</v>
      </c>
      <c r="E14" s="8">
        <f t="shared" si="0"/>
        <v>35.475641465927488</v>
      </c>
      <c r="F14" s="8">
        <v>0</v>
      </c>
      <c r="G14" s="8">
        <v>0</v>
      </c>
      <c r="H14" s="8">
        <v>0</v>
      </c>
      <c r="I14" s="8">
        <v>146.80000000000001</v>
      </c>
      <c r="J14" s="8">
        <v>17.22</v>
      </c>
      <c r="K14" s="8">
        <f t="shared" si="1"/>
        <v>11.730245231607627</v>
      </c>
      <c r="L14" s="8">
        <v>523.13</v>
      </c>
      <c r="M14" s="9">
        <v>140.11000000000001</v>
      </c>
      <c r="N14" s="8">
        <f t="shared" si="2"/>
        <v>26.783017605566496</v>
      </c>
    </row>
    <row r="15" spans="1:14" x14ac:dyDescent="0.25">
      <c r="A15" s="6">
        <v>11</v>
      </c>
      <c r="B15" s="7" t="s">
        <v>21</v>
      </c>
      <c r="C15" s="8">
        <v>9017.73</v>
      </c>
      <c r="D15" s="8">
        <v>5617.8564000000006</v>
      </c>
      <c r="E15" s="8">
        <f t="shared" si="0"/>
        <v>62.29789980405269</v>
      </c>
      <c r="F15" s="8">
        <v>44.35</v>
      </c>
      <c r="G15" s="8">
        <v>467.35</v>
      </c>
      <c r="H15" s="8">
        <f t="shared" ref="H15:H54" si="3">G15/F15%</f>
        <v>1053.7767756482526</v>
      </c>
      <c r="I15" s="8">
        <v>3107.73</v>
      </c>
      <c r="J15" s="8">
        <v>214.4716</v>
      </c>
      <c r="K15" s="8">
        <f t="shared" si="1"/>
        <v>6.9012301583470892</v>
      </c>
      <c r="L15" s="8">
        <v>39017.1</v>
      </c>
      <c r="M15" s="9">
        <v>20777.950200000003</v>
      </c>
      <c r="N15" s="8">
        <f t="shared" si="2"/>
        <v>53.253445796842932</v>
      </c>
    </row>
    <row r="16" spans="1:14" x14ac:dyDescent="0.25">
      <c r="A16" s="6">
        <v>12</v>
      </c>
      <c r="B16" s="10" t="s">
        <v>22</v>
      </c>
      <c r="C16" s="8">
        <v>8186.25</v>
      </c>
      <c r="D16" s="8">
        <v>13339.64</v>
      </c>
      <c r="E16" s="8">
        <f t="shared" si="0"/>
        <v>162.9517788975416</v>
      </c>
      <c r="F16" s="8">
        <v>298.89999999999998</v>
      </c>
      <c r="G16" s="8">
        <v>0</v>
      </c>
      <c r="H16" s="8">
        <f t="shared" si="3"/>
        <v>0</v>
      </c>
      <c r="I16" s="8">
        <v>5115.26</v>
      </c>
      <c r="J16" s="8">
        <v>870.65</v>
      </c>
      <c r="K16" s="8">
        <f t="shared" si="1"/>
        <v>17.020640202062065</v>
      </c>
      <c r="L16" s="8">
        <v>35494.43</v>
      </c>
      <c r="M16" s="9">
        <v>30915.19</v>
      </c>
      <c r="N16" s="8">
        <f t="shared" si="2"/>
        <v>87.098708163506217</v>
      </c>
    </row>
    <row r="17" spans="1:14" x14ac:dyDescent="0.25">
      <c r="A17" s="18" t="s">
        <v>23</v>
      </c>
      <c r="B17" s="18"/>
      <c r="C17" s="11">
        <f>SUM(C5:C16)</f>
        <v>27380.6</v>
      </c>
      <c r="D17" s="11">
        <f>SUM(D5:D16)</f>
        <v>21708.946100000001</v>
      </c>
      <c r="E17" s="11">
        <f t="shared" si="0"/>
        <v>79.285867000723144</v>
      </c>
      <c r="F17" s="11">
        <f>SUM(F5:F16)</f>
        <v>720.8</v>
      </c>
      <c r="G17" s="11">
        <f>SUM(G5:G16)</f>
        <v>467.35</v>
      </c>
      <c r="H17" s="11">
        <f t="shared" si="3"/>
        <v>64.837680355160941</v>
      </c>
      <c r="I17" s="11">
        <f>SUM(I5:I16)</f>
        <v>13138.55</v>
      </c>
      <c r="J17" s="11">
        <f>SUM(J5:J16)</f>
        <v>2908.5502000000001</v>
      </c>
      <c r="K17" s="11">
        <f t="shared" si="1"/>
        <v>22.13752811383296</v>
      </c>
      <c r="L17" s="11">
        <f>SUM(L5:L16)</f>
        <v>124167.98999999999</v>
      </c>
      <c r="M17" s="11">
        <f>SUM(M5:M16)</f>
        <v>71463.596980000002</v>
      </c>
      <c r="N17" s="11">
        <f t="shared" si="2"/>
        <v>57.55396135509644</v>
      </c>
    </row>
    <row r="18" spans="1:14" x14ac:dyDescent="0.25">
      <c r="A18" s="12">
        <v>13</v>
      </c>
      <c r="B18" s="13" t="s">
        <v>24</v>
      </c>
      <c r="C18" s="8">
        <v>639.1</v>
      </c>
      <c r="D18" s="8">
        <v>129.0848</v>
      </c>
      <c r="E18" s="8">
        <f t="shared" si="0"/>
        <v>20.197903301517758</v>
      </c>
      <c r="F18" s="8">
        <v>3.9</v>
      </c>
      <c r="G18" s="8">
        <v>0</v>
      </c>
      <c r="H18" s="8">
        <v>0</v>
      </c>
      <c r="I18" s="8">
        <v>286.39000000000004</v>
      </c>
      <c r="J18" s="8">
        <v>6.0786999999999995</v>
      </c>
      <c r="K18" s="8">
        <f t="shared" si="1"/>
        <v>2.1225252278361668</v>
      </c>
      <c r="L18" s="8">
        <v>1967.2900000000002</v>
      </c>
      <c r="M18" s="9">
        <v>1006.6635</v>
      </c>
      <c r="N18" s="8">
        <f t="shared" si="2"/>
        <v>51.170061353435429</v>
      </c>
    </row>
    <row r="19" spans="1:14" x14ac:dyDescent="0.25">
      <c r="A19" s="12">
        <v>14</v>
      </c>
      <c r="B19" s="13" t="s">
        <v>25</v>
      </c>
      <c r="C19" s="8">
        <v>20</v>
      </c>
      <c r="D19" s="8">
        <v>4.3124000000000002</v>
      </c>
      <c r="E19" s="8"/>
      <c r="F19" s="8">
        <v>0</v>
      </c>
      <c r="G19" s="8">
        <v>0</v>
      </c>
      <c r="H19" s="8"/>
      <c r="I19" s="8">
        <v>0</v>
      </c>
      <c r="J19" s="8">
        <v>0</v>
      </c>
      <c r="K19" s="8"/>
      <c r="L19" s="8">
        <v>20</v>
      </c>
      <c r="M19" s="9">
        <v>8.7017000000000007</v>
      </c>
      <c r="N19" s="8"/>
    </row>
    <row r="20" spans="1:14" x14ac:dyDescent="0.25">
      <c r="A20" s="12">
        <v>15</v>
      </c>
      <c r="B20" s="13" t="s">
        <v>26</v>
      </c>
      <c r="C20" s="8">
        <v>50.13</v>
      </c>
      <c r="D20" s="8">
        <v>0</v>
      </c>
      <c r="E20" s="14" t="s">
        <v>27</v>
      </c>
      <c r="F20" s="8">
        <v>0</v>
      </c>
      <c r="G20" s="8">
        <v>0</v>
      </c>
      <c r="H20" s="8">
        <v>0</v>
      </c>
      <c r="I20" s="8">
        <v>18.760000000000002</v>
      </c>
      <c r="J20" s="8">
        <v>11.23</v>
      </c>
      <c r="K20" s="8">
        <v>0</v>
      </c>
      <c r="L20" s="8">
        <v>107.33</v>
      </c>
      <c r="M20" s="9">
        <v>11.23</v>
      </c>
      <c r="N20" s="8">
        <f t="shared" si="2"/>
        <v>10.46305785893972</v>
      </c>
    </row>
    <row r="21" spans="1:14" x14ac:dyDescent="0.25">
      <c r="A21" s="12">
        <v>16</v>
      </c>
      <c r="B21" s="13" t="s">
        <v>28</v>
      </c>
      <c r="C21" s="8">
        <v>256.75</v>
      </c>
      <c r="D21" s="8">
        <v>181.21170000000001</v>
      </c>
      <c r="E21" s="8">
        <f t="shared" si="0"/>
        <v>70.57904576436222</v>
      </c>
      <c r="F21" s="8">
        <v>0</v>
      </c>
      <c r="G21" s="8">
        <v>0</v>
      </c>
      <c r="H21" s="8">
        <v>0</v>
      </c>
      <c r="I21" s="8">
        <v>89.29</v>
      </c>
      <c r="J21" s="8">
        <v>3.1499000000000001</v>
      </c>
      <c r="K21" s="8">
        <f t="shared" si="1"/>
        <v>3.527718669503864</v>
      </c>
      <c r="L21" s="8">
        <v>544.01</v>
      </c>
      <c r="M21" s="9">
        <v>249.516932</v>
      </c>
      <c r="N21" s="8">
        <f t="shared" si="2"/>
        <v>45.866239958824288</v>
      </c>
    </row>
    <row r="22" spans="1:14" x14ac:dyDescent="0.25">
      <c r="A22" s="12">
        <v>17</v>
      </c>
      <c r="B22" s="13" t="s">
        <v>29</v>
      </c>
      <c r="C22" s="8">
        <v>151.08000000000001</v>
      </c>
      <c r="D22" s="8">
        <v>60.823999999999998</v>
      </c>
      <c r="E22" s="8">
        <f t="shared" si="0"/>
        <v>40.259465184008469</v>
      </c>
      <c r="F22" s="8">
        <v>0</v>
      </c>
      <c r="G22" s="8">
        <v>0</v>
      </c>
      <c r="H22" s="8">
        <v>0</v>
      </c>
      <c r="I22" s="8">
        <v>77.83</v>
      </c>
      <c r="J22" s="8">
        <v>5.1014999999999997</v>
      </c>
      <c r="K22" s="8">
        <f t="shared" si="1"/>
        <v>6.5546704355646916</v>
      </c>
      <c r="L22" s="8">
        <v>387.20000000000005</v>
      </c>
      <c r="M22" s="9">
        <v>113.9191</v>
      </c>
      <c r="N22" s="8">
        <f t="shared" si="2"/>
        <v>29.421255165289253</v>
      </c>
    </row>
    <row r="23" spans="1:14" x14ac:dyDescent="0.25">
      <c r="A23" s="12">
        <v>18</v>
      </c>
      <c r="B23" s="13" t="s">
        <v>30</v>
      </c>
      <c r="C23" s="8">
        <v>54.46</v>
      </c>
      <c r="D23" s="8">
        <v>2.5562241999999999</v>
      </c>
      <c r="E23" s="8">
        <f t="shared" si="0"/>
        <v>4.6937645978699969</v>
      </c>
      <c r="F23" s="8">
        <v>0</v>
      </c>
      <c r="G23" s="8">
        <v>0</v>
      </c>
      <c r="H23" s="8">
        <v>0</v>
      </c>
      <c r="I23" s="8">
        <v>16.86</v>
      </c>
      <c r="J23" s="8">
        <v>4.0101174999999998</v>
      </c>
      <c r="K23" s="8">
        <f t="shared" si="1"/>
        <v>23.784801304863581</v>
      </c>
      <c r="L23" s="8">
        <v>102.09</v>
      </c>
      <c r="M23" s="9">
        <v>38.60433244</v>
      </c>
      <c r="N23" s="8">
        <f t="shared" si="2"/>
        <v>37.81401943383289</v>
      </c>
    </row>
    <row r="24" spans="1:14" x14ac:dyDescent="0.25">
      <c r="A24" s="12">
        <v>19</v>
      </c>
      <c r="B24" s="13" t="s">
        <v>31</v>
      </c>
      <c r="C24" s="8">
        <v>50.9</v>
      </c>
      <c r="D24" s="8">
        <v>2.7680000000000002</v>
      </c>
      <c r="E24" s="8">
        <f t="shared" si="0"/>
        <v>5.4381139489194501</v>
      </c>
      <c r="F24" s="8">
        <v>0</v>
      </c>
      <c r="G24" s="8">
        <v>0</v>
      </c>
      <c r="H24" s="8">
        <v>0</v>
      </c>
      <c r="I24" s="8">
        <v>27.33</v>
      </c>
      <c r="J24" s="8">
        <v>71.5685</v>
      </c>
      <c r="K24" s="8">
        <f t="shared" si="1"/>
        <v>261.86791072081962</v>
      </c>
      <c r="L24" s="8">
        <v>147.82</v>
      </c>
      <c r="M24" s="9">
        <v>146.7698</v>
      </c>
      <c r="N24" s="8">
        <f t="shared" si="2"/>
        <v>99.289541334054931</v>
      </c>
    </row>
    <row r="25" spans="1:14" x14ac:dyDescent="0.25">
      <c r="A25" s="12">
        <v>20</v>
      </c>
      <c r="B25" s="15" t="s">
        <v>32</v>
      </c>
      <c r="C25" s="8">
        <v>0.21</v>
      </c>
      <c r="D25" s="8">
        <v>15.27</v>
      </c>
      <c r="E25" s="8">
        <f t="shared" si="0"/>
        <v>7271.4285714285716</v>
      </c>
      <c r="F25" s="8">
        <v>0</v>
      </c>
      <c r="G25" s="8">
        <v>0</v>
      </c>
      <c r="H25" s="8">
        <v>0</v>
      </c>
      <c r="I25" s="8">
        <v>0</v>
      </c>
      <c r="J25" s="8">
        <v>1.08</v>
      </c>
      <c r="K25" s="8">
        <v>0</v>
      </c>
      <c r="L25" s="8">
        <v>0.21</v>
      </c>
      <c r="M25" s="9">
        <v>16.72</v>
      </c>
      <c r="N25" s="14" t="s">
        <v>27</v>
      </c>
    </row>
    <row r="26" spans="1:14" x14ac:dyDescent="0.25">
      <c r="A26" s="12">
        <v>21</v>
      </c>
      <c r="B26" s="13" t="s">
        <v>33</v>
      </c>
      <c r="C26" s="8">
        <v>97</v>
      </c>
      <c r="D26" s="8">
        <v>81.710000000000008</v>
      </c>
      <c r="E26" s="8">
        <f t="shared" si="0"/>
        <v>84.237113402061865</v>
      </c>
      <c r="F26" s="8">
        <v>0</v>
      </c>
      <c r="G26" s="8">
        <v>0</v>
      </c>
      <c r="H26" s="8">
        <v>0</v>
      </c>
      <c r="I26" s="8">
        <v>53.06</v>
      </c>
      <c r="J26" s="8">
        <v>1.62</v>
      </c>
      <c r="K26" s="8">
        <f t="shared" si="1"/>
        <v>3.0531473803241611</v>
      </c>
      <c r="L26" s="8">
        <v>400.73</v>
      </c>
      <c r="M26" s="9">
        <v>344.42999999999995</v>
      </c>
      <c r="N26" s="8">
        <f t="shared" si="2"/>
        <v>85.950640081850608</v>
      </c>
    </row>
    <row r="27" spans="1:14" x14ac:dyDescent="0.25">
      <c r="A27" s="12">
        <v>22</v>
      </c>
      <c r="B27" s="13" t="s">
        <v>34</v>
      </c>
      <c r="C27" s="8">
        <v>1639.45</v>
      </c>
      <c r="D27" s="8">
        <v>746.20339999999999</v>
      </c>
      <c r="E27" s="8">
        <f t="shared" si="0"/>
        <v>45.515471652078439</v>
      </c>
      <c r="F27" s="8">
        <v>4.4000000000000004</v>
      </c>
      <c r="G27" s="8">
        <v>0</v>
      </c>
      <c r="H27" s="8">
        <v>0</v>
      </c>
      <c r="I27" s="8">
        <v>253.12999999999997</v>
      </c>
      <c r="J27" s="8">
        <v>5.1059999999999999</v>
      </c>
      <c r="K27" s="8">
        <f t="shared" si="1"/>
        <v>2.0171453403389563</v>
      </c>
      <c r="L27" s="8">
        <v>4712.82</v>
      </c>
      <c r="M27" s="9">
        <v>1842.7873999999999</v>
      </c>
      <c r="N27" s="8">
        <f t="shared" si="2"/>
        <v>39.101586735754815</v>
      </c>
    </row>
    <row r="28" spans="1:14" x14ac:dyDescent="0.25">
      <c r="A28" s="12">
        <v>23</v>
      </c>
      <c r="B28" s="13" t="s">
        <v>35</v>
      </c>
      <c r="C28" s="8">
        <v>1844.31</v>
      </c>
      <c r="D28" s="8">
        <v>1979.8860999999999</v>
      </c>
      <c r="E28" s="8">
        <f t="shared" si="0"/>
        <v>107.3510472751327</v>
      </c>
      <c r="F28" s="8">
        <v>179.4</v>
      </c>
      <c r="G28" s="8">
        <v>0</v>
      </c>
      <c r="H28" s="8">
        <f t="shared" si="3"/>
        <v>0</v>
      </c>
      <c r="I28" s="8">
        <v>722.28</v>
      </c>
      <c r="J28" s="8">
        <v>25.2623</v>
      </c>
      <c r="K28" s="8">
        <f t="shared" si="1"/>
        <v>3.4975771169075709</v>
      </c>
      <c r="L28" s="8">
        <v>4811.45</v>
      </c>
      <c r="M28" s="9">
        <v>2954.9819999999995</v>
      </c>
      <c r="N28" s="8">
        <f t="shared" si="2"/>
        <v>61.415623148946771</v>
      </c>
    </row>
    <row r="29" spans="1:14" x14ac:dyDescent="0.25">
      <c r="A29" s="12">
        <v>24</v>
      </c>
      <c r="B29" s="7" t="s">
        <v>36</v>
      </c>
      <c r="C29" s="8">
        <v>655.83</v>
      </c>
      <c r="D29" s="8">
        <v>317.15049999999997</v>
      </c>
      <c r="E29" s="8">
        <f>D29/C29%</f>
        <v>48.358644770748512</v>
      </c>
      <c r="F29" s="8">
        <v>0.2</v>
      </c>
      <c r="G29" s="8">
        <v>0</v>
      </c>
      <c r="H29" s="8">
        <v>0</v>
      </c>
      <c r="I29" s="8">
        <v>255.79000000000002</v>
      </c>
      <c r="J29" s="8">
        <v>27.866799999999998</v>
      </c>
      <c r="K29" s="8">
        <f>J29/I29%</f>
        <v>10.894405567066734</v>
      </c>
      <c r="L29" s="8">
        <v>1546.5</v>
      </c>
      <c r="M29" s="9">
        <v>891.37059999999997</v>
      </c>
      <c r="N29" s="8">
        <f>M29/L29%</f>
        <v>57.637930811509861</v>
      </c>
    </row>
    <row r="30" spans="1:14" x14ac:dyDescent="0.25">
      <c r="A30" s="12">
        <v>25</v>
      </c>
      <c r="B30" s="13" t="s">
        <v>37</v>
      </c>
      <c r="C30" s="8">
        <v>33.090000000000003</v>
      </c>
      <c r="D30" s="8">
        <v>92.52</v>
      </c>
      <c r="E30" s="8">
        <f t="shared" si="0"/>
        <v>279.6010879419764</v>
      </c>
      <c r="F30" s="8">
        <v>0</v>
      </c>
      <c r="G30" s="8">
        <v>0</v>
      </c>
      <c r="H30" s="8">
        <v>0</v>
      </c>
      <c r="I30" s="8">
        <v>4</v>
      </c>
      <c r="J30" s="8">
        <v>3.26</v>
      </c>
      <c r="K30" s="8">
        <v>0</v>
      </c>
      <c r="L30" s="8">
        <v>38.24</v>
      </c>
      <c r="M30" s="9">
        <v>134.72999999999999</v>
      </c>
      <c r="N30" s="8">
        <f t="shared" si="2"/>
        <v>352.32740585774053</v>
      </c>
    </row>
    <row r="31" spans="1:14" x14ac:dyDescent="0.25">
      <c r="A31" s="12">
        <v>26</v>
      </c>
      <c r="B31" s="13" t="s">
        <v>38</v>
      </c>
      <c r="C31" s="8">
        <v>927.48</v>
      </c>
      <c r="D31" s="8">
        <v>166.19499999999999</v>
      </c>
      <c r="E31" s="8">
        <f t="shared" si="0"/>
        <v>17.91898477595204</v>
      </c>
      <c r="F31" s="8">
        <v>0.1</v>
      </c>
      <c r="G31" s="8">
        <v>0</v>
      </c>
      <c r="H31" s="8">
        <v>0</v>
      </c>
      <c r="I31" s="8">
        <v>48.99</v>
      </c>
      <c r="J31" s="8">
        <v>4.2747999999999999</v>
      </c>
      <c r="K31" s="8">
        <v>0</v>
      </c>
      <c r="L31" s="8">
        <v>1291.58</v>
      </c>
      <c r="M31" s="9">
        <v>314.29600000000005</v>
      </c>
      <c r="N31" s="8">
        <f t="shared" si="2"/>
        <v>24.334226296474093</v>
      </c>
    </row>
    <row r="32" spans="1:14" x14ac:dyDescent="0.25">
      <c r="A32" s="12">
        <v>27</v>
      </c>
      <c r="B32" s="13" t="s">
        <v>39</v>
      </c>
      <c r="C32" s="8">
        <v>557.47</v>
      </c>
      <c r="D32" s="8">
        <v>240.8973</v>
      </c>
      <c r="E32" s="8">
        <f t="shared" si="0"/>
        <v>43.212603368791143</v>
      </c>
      <c r="F32" s="8">
        <v>0</v>
      </c>
      <c r="G32" s="8">
        <v>0</v>
      </c>
      <c r="H32" s="8">
        <v>0</v>
      </c>
      <c r="I32" s="8">
        <v>110.43</v>
      </c>
      <c r="J32" s="8">
        <v>8.9961000000000002</v>
      </c>
      <c r="K32" s="8">
        <f t="shared" si="1"/>
        <v>8.1464276011953274</v>
      </c>
      <c r="L32" s="8">
        <v>1040.75</v>
      </c>
      <c r="M32" s="9">
        <v>337.87670000000003</v>
      </c>
      <c r="N32" s="8">
        <f t="shared" si="2"/>
        <v>32.464732164304586</v>
      </c>
    </row>
    <row r="33" spans="1:14" x14ac:dyDescent="0.25">
      <c r="A33" s="12">
        <v>28</v>
      </c>
      <c r="B33" s="13" t="s">
        <v>40</v>
      </c>
      <c r="C33" s="8">
        <v>473.06</v>
      </c>
      <c r="D33" s="8">
        <v>216.57999999999998</v>
      </c>
      <c r="E33" s="8">
        <f t="shared" si="0"/>
        <v>45.78277596922166</v>
      </c>
      <c r="F33" s="8">
        <v>0</v>
      </c>
      <c r="G33" s="8">
        <v>112.77</v>
      </c>
      <c r="H33" s="8">
        <v>0</v>
      </c>
      <c r="I33" s="8">
        <v>444.89</v>
      </c>
      <c r="J33" s="8">
        <v>10.069999999999999</v>
      </c>
      <c r="K33" s="8">
        <f t="shared" si="1"/>
        <v>2.263480860437411</v>
      </c>
      <c r="L33" s="8">
        <v>2145.71</v>
      </c>
      <c r="M33" s="9">
        <v>1442.9499999999998</v>
      </c>
      <c r="N33" s="8">
        <f t="shared" si="2"/>
        <v>67.248136980300217</v>
      </c>
    </row>
    <row r="34" spans="1:14" x14ac:dyDescent="0.25">
      <c r="A34" s="12">
        <v>29</v>
      </c>
      <c r="B34" s="13" t="s">
        <v>41</v>
      </c>
      <c r="C34" s="8">
        <v>650.45000000000005</v>
      </c>
      <c r="D34" s="8">
        <v>66.716200000000001</v>
      </c>
      <c r="E34" s="8">
        <f t="shared" si="0"/>
        <v>10.256929817818433</v>
      </c>
      <c r="F34" s="8">
        <v>2</v>
      </c>
      <c r="G34" s="8">
        <v>0</v>
      </c>
      <c r="H34" s="8">
        <v>0</v>
      </c>
      <c r="I34" s="8">
        <v>223.38</v>
      </c>
      <c r="J34" s="8">
        <v>0</v>
      </c>
      <c r="K34" s="8">
        <f t="shared" si="1"/>
        <v>0</v>
      </c>
      <c r="L34" s="8">
        <v>1303.19</v>
      </c>
      <c r="M34" s="9">
        <v>136.7088</v>
      </c>
      <c r="N34" s="8">
        <f t="shared" si="2"/>
        <v>10.490319907304384</v>
      </c>
    </row>
    <row r="35" spans="1:14" x14ac:dyDescent="0.25">
      <c r="A35" s="12">
        <v>30</v>
      </c>
      <c r="B35" s="13" t="s">
        <v>42</v>
      </c>
      <c r="C35" s="8">
        <v>0.28000000000000003</v>
      </c>
      <c r="D35" s="8">
        <v>0.46300000000000002</v>
      </c>
      <c r="E35" s="8">
        <f t="shared" si="0"/>
        <v>165.35714285714283</v>
      </c>
      <c r="F35" s="8">
        <v>0</v>
      </c>
      <c r="G35" s="8">
        <v>0</v>
      </c>
      <c r="H35" s="8">
        <v>0</v>
      </c>
      <c r="I35" s="8">
        <v>7.21</v>
      </c>
      <c r="J35" s="8">
        <v>0</v>
      </c>
      <c r="K35" s="8">
        <f t="shared" si="1"/>
        <v>0</v>
      </c>
      <c r="L35" s="8">
        <v>7.91</v>
      </c>
      <c r="M35" s="9">
        <v>0.53125</v>
      </c>
      <c r="N35" s="8">
        <f t="shared" si="2"/>
        <v>6.716182048040455</v>
      </c>
    </row>
    <row r="36" spans="1:14" x14ac:dyDescent="0.25">
      <c r="A36" s="12">
        <v>31</v>
      </c>
      <c r="B36" s="13" t="s">
        <v>43</v>
      </c>
      <c r="C36" s="8">
        <v>396.25</v>
      </c>
      <c r="D36" s="8">
        <v>7.3749000000000002</v>
      </c>
      <c r="E36" s="8">
        <f t="shared" si="0"/>
        <v>1.8611735015772872</v>
      </c>
      <c r="F36" s="8">
        <v>0</v>
      </c>
      <c r="G36" s="8">
        <v>0</v>
      </c>
      <c r="H36" s="8">
        <v>0</v>
      </c>
      <c r="I36" s="8">
        <v>70.040000000000006</v>
      </c>
      <c r="J36" s="8">
        <v>3.9899999999999998E-2</v>
      </c>
      <c r="K36" s="8">
        <f t="shared" si="1"/>
        <v>5.6967447173043972E-2</v>
      </c>
      <c r="L36" s="8">
        <v>683.44</v>
      </c>
      <c r="M36" s="9">
        <v>132.64479999999998</v>
      </c>
      <c r="N36" s="8">
        <f t="shared" si="2"/>
        <v>19.408404541730068</v>
      </c>
    </row>
    <row r="37" spans="1:14" x14ac:dyDescent="0.25">
      <c r="A37" s="12">
        <v>32</v>
      </c>
      <c r="B37" s="13" t="s">
        <v>44</v>
      </c>
      <c r="C37" s="8">
        <v>115.49</v>
      </c>
      <c r="D37" s="8">
        <v>11.290000000000001</v>
      </c>
      <c r="E37" s="8">
        <f t="shared" si="0"/>
        <v>9.7757381591479788</v>
      </c>
      <c r="F37" s="8">
        <v>0</v>
      </c>
      <c r="G37" s="8">
        <v>0</v>
      </c>
      <c r="H37" s="8">
        <v>0</v>
      </c>
      <c r="I37" s="8">
        <v>12.3</v>
      </c>
      <c r="J37" s="8">
        <v>3.08</v>
      </c>
      <c r="K37" s="8">
        <v>0</v>
      </c>
      <c r="L37" s="8">
        <v>161.94999999999999</v>
      </c>
      <c r="M37" s="9">
        <v>36.25</v>
      </c>
      <c r="N37" s="8">
        <f t="shared" si="2"/>
        <v>22.383451682618094</v>
      </c>
    </row>
    <row r="38" spans="1:14" x14ac:dyDescent="0.25">
      <c r="A38" s="12">
        <v>33</v>
      </c>
      <c r="B38" s="13" t="s">
        <v>45</v>
      </c>
      <c r="C38" s="8">
        <v>79.95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v>0</v>
      </c>
      <c r="I38" s="8">
        <v>47.8</v>
      </c>
      <c r="J38" s="8">
        <v>1.06</v>
      </c>
      <c r="K38" s="8">
        <f t="shared" si="1"/>
        <v>2.2175732217573225</v>
      </c>
      <c r="L38" s="8">
        <v>258.84000000000003</v>
      </c>
      <c r="M38" s="9">
        <v>12.46</v>
      </c>
      <c r="N38" s="8">
        <f t="shared" si="2"/>
        <v>4.8137845773450776</v>
      </c>
    </row>
    <row r="39" spans="1:14" x14ac:dyDescent="0.25">
      <c r="A39" s="12">
        <v>34</v>
      </c>
      <c r="B39" s="15" t="s">
        <v>46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9">
        <v>0</v>
      </c>
      <c r="N39" s="8">
        <v>0</v>
      </c>
    </row>
    <row r="40" spans="1:14" x14ac:dyDescent="0.25">
      <c r="A40" s="12">
        <v>35</v>
      </c>
      <c r="B40" s="13" t="s">
        <v>47</v>
      </c>
      <c r="C40" s="8">
        <v>352.64</v>
      </c>
      <c r="D40" s="8">
        <v>370.41599999999994</v>
      </c>
      <c r="E40" s="8">
        <f t="shared" si="0"/>
        <v>105.04083484573502</v>
      </c>
      <c r="F40" s="8">
        <v>0</v>
      </c>
      <c r="G40" s="8">
        <v>0</v>
      </c>
      <c r="H40" s="8">
        <v>0</v>
      </c>
      <c r="I40" s="8">
        <v>45.75</v>
      </c>
      <c r="J40" s="8">
        <v>9.9267000000000003</v>
      </c>
      <c r="K40" s="8">
        <f t="shared" si="1"/>
        <v>21.697704918032787</v>
      </c>
      <c r="L40" s="8">
        <v>600.49</v>
      </c>
      <c r="M40" s="9">
        <v>766.53449999999998</v>
      </c>
      <c r="N40" s="8">
        <f t="shared" si="2"/>
        <v>127.6515012739596</v>
      </c>
    </row>
    <row r="41" spans="1:14" x14ac:dyDescent="0.25">
      <c r="A41" s="12">
        <v>36</v>
      </c>
      <c r="B41" s="13" t="s">
        <v>48</v>
      </c>
      <c r="C41" s="8">
        <v>52.34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v>0</v>
      </c>
      <c r="I41" s="8">
        <v>26.25</v>
      </c>
      <c r="J41" s="8">
        <v>0</v>
      </c>
      <c r="K41" s="8">
        <f t="shared" si="1"/>
        <v>0</v>
      </c>
      <c r="L41" s="8">
        <v>129.07</v>
      </c>
      <c r="M41" s="9">
        <v>27.24</v>
      </c>
      <c r="N41" s="8">
        <f t="shared" si="2"/>
        <v>21.10482683814984</v>
      </c>
    </row>
    <row r="42" spans="1:14" x14ac:dyDescent="0.25">
      <c r="A42" s="18" t="s">
        <v>49</v>
      </c>
      <c r="B42" s="18"/>
      <c r="C42" s="11">
        <f>SUM(C18:C41)</f>
        <v>9097.7199999999993</v>
      </c>
      <c r="D42" s="11">
        <f>SUM(D18:D41)</f>
        <v>4693.4295241999998</v>
      </c>
      <c r="E42" s="11">
        <f t="shared" si="0"/>
        <v>51.589074231785546</v>
      </c>
      <c r="F42" s="11">
        <f>SUM(F18:F41)</f>
        <v>190</v>
      </c>
      <c r="G42" s="11">
        <f>SUM(G18:G41)</f>
        <v>112.77</v>
      </c>
      <c r="H42" s="11">
        <f t="shared" si="3"/>
        <v>59.352631578947367</v>
      </c>
      <c r="I42" s="11">
        <f>SUM(I18:I41)</f>
        <v>2841.76</v>
      </c>
      <c r="J42" s="11">
        <f>SUM(J18:J41)</f>
        <v>202.78131750000003</v>
      </c>
      <c r="K42" s="11">
        <f t="shared" si="1"/>
        <v>7.135765071645741</v>
      </c>
      <c r="L42" s="11">
        <f>SUM(L18:L41)</f>
        <v>22408.62</v>
      </c>
      <c r="M42" s="11">
        <f>SUM(M18:M41)</f>
        <v>10967.91741444</v>
      </c>
      <c r="N42" s="11">
        <f t="shared" si="2"/>
        <v>48.945081912406927</v>
      </c>
    </row>
    <row r="43" spans="1:14" x14ac:dyDescent="0.25">
      <c r="A43" s="18" t="s">
        <v>50</v>
      </c>
      <c r="B43" s="18"/>
      <c r="C43" s="11">
        <f>C42+C17</f>
        <v>36478.32</v>
      </c>
      <c r="D43" s="11">
        <f>D42+D17</f>
        <v>26402.375624200002</v>
      </c>
      <c r="E43" s="11">
        <f t="shared" si="0"/>
        <v>72.378266390009188</v>
      </c>
      <c r="F43" s="11">
        <f>F42+F17</f>
        <v>910.8</v>
      </c>
      <c r="G43" s="11">
        <f>G42+G17</f>
        <v>580.12</v>
      </c>
      <c r="H43" s="11">
        <f t="shared" si="3"/>
        <v>63.693456302151965</v>
      </c>
      <c r="I43" s="11">
        <f>I42+I17</f>
        <v>15980.31</v>
      </c>
      <c r="J43" s="11">
        <f>J42+J17</f>
        <v>3111.3315175000002</v>
      </c>
      <c r="K43" s="11">
        <f t="shared" si="1"/>
        <v>19.469781984830082</v>
      </c>
      <c r="L43" s="11">
        <f>L42+L17</f>
        <v>146576.60999999999</v>
      </c>
      <c r="M43" s="11">
        <f>M42+M17</f>
        <v>82431.514394440004</v>
      </c>
      <c r="N43" s="11">
        <f t="shared" si="2"/>
        <v>56.237836578728363</v>
      </c>
    </row>
    <row r="44" spans="1:14" x14ac:dyDescent="0.25">
      <c r="A44" s="6">
        <v>37</v>
      </c>
      <c r="B44" s="13" t="s">
        <v>51</v>
      </c>
      <c r="C44" s="8">
        <v>0</v>
      </c>
      <c r="D44" s="8">
        <v>1.2350000000000001</v>
      </c>
      <c r="E44" s="8">
        <v>0</v>
      </c>
      <c r="F44" s="8">
        <v>0</v>
      </c>
      <c r="G44" s="8">
        <v>0</v>
      </c>
      <c r="H44" s="8">
        <v>0</v>
      </c>
      <c r="I44" s="8">
        <v>405.06</v>
      </c>
      <c r="J44" s="8">
        <v>464.36669999999998</v>
      </c>
      <c r="K44" s="8">
        <f t="shared" si="1"/>
        <v>114.64146052436675</v>
      </c>
      <c r="L44" s="8">
        <v>14486.38</v>
      </c>
      <c r="M44" s="9">
        <v>7129.2192999999988</v>
      </c>
      <c r="N44" s="8">
        <f t="shared" si="2"/>
        <v>49.213256175800986</v>
      </c>
    </row>
    <row r="45" spans="1:14" x14ac:dyDescent="0.25">
      <c r="A45" s="18" t="s">
        <v>52</v>
      </c>
      <c r="B45" s="18"/>
      <c r="C45" s="11">
        <f>C44</f>
        <v>0</v>
      </c>
      <c r="D45" s="11">
        <f t="shared" ref="D45:N45" si="4">D44</f>
        <v>1.2350000000000001</v>
      </c>
      <c r="E45" s="11">
        <f t="shared" si="4"/>
        <v>0</v>
      </c>
      <c r="F45" s="11">
        <f t="shared" si="4"/>
        <v>0</v>
      </c>
      <c r="G45" s="11">
        <f t="shared" si="4"/>
        <v>0</v>
      </c>
      <c r="H45" s="11">
        <f t="shared" si="4"/>
        <v>0</v>
      </c>
      <c r="I45" s="11">
        <f t="shared" si="4"/>
        <v>405.06</v>
      </c>
      <c r="J45" s="11">
        <f t="shared" si="4"/>
        <v>464.36669999999998</v>
      </c>
      <c r="K45" s="11">
        <f t="shared" si="4"/>
        <v>114.64146052436675</v>
      </c>
      <c r="L45" s="11">
        <f t="shared" si="4"/>
        <v>14486.38</v>
      </c>
      <c r="M45" s="11">
        <f t="shared" si="4"/>
        <v>7129.2192999999988</v>
      </c>
      <c r="N45" s="11">
        <f t="shared" si="4"/>
        <v>49.213256175800986</v>
      </c>
    </row>
    <row r="46" spans="1:14" x14ac:dyDescent="0.25">
      <c r="A46" s="12">
        <v>38</v>
      </c>
      <c r="B46" s="13" t="s">
        <v>53</v>
      </c>
      <c r="C46" s="8">
        <v>1103.6199999999999</v>
      </c>
      <c r="D46" s="8">
        <v>346.93870000000004</v>
      </c>
      <c r="E46" s="8">
        <f t="shared" si="0"/>
        <v>31.436427393486895</v>
      </c>
      <c r="F46" s="8">
        <v>0</v>
      </c>
      <c r="G46" s="8">
        <v>0</v>
      </c>
      <c r="H46" s="8">
        <v>0</v>
      </c>
      <c r="I46" s="8">
        <v>687.23</v>
      </c>
      <c r="J46" s="8">
        <v>237.8143</v>
      </c>
      <c r="K46" s="8">
        <f t="shared" si="1"/>
        <v>34.604761142557805</v>
      </c>
      <c r="L46" s="8">
        <v>11897.65</v>
      </c>
      <c r="M46" s="9">
        <v>8447.3307999999997</v>
      </c>
      <c r="N46" s="8">
        <f t="shared" si="2"/>
        <v>70.999994116485183</v>
      </c>
    </row>
    <row r="47" spans="1:14" x14ac:dyDescent="0.25">
      <c r="A47" s="12">
        <v>39</v>
      </c>
      <c r="B47" s="13" t="s">
        <v>54</v>
      </c>
      <c r="C47" s="8">
        <v>359.09</v>
      </c>
      <c r="D47" s="8">
        <v>142.89940000000001</v>
      </c>
      <c r="E47" s="8">
        <f t="shared" si="0"/>
        <v>39.794870366760428</v>
      </c>
      <c r="F47" s="8">
        <v>0</v>
      </c>
      <c r="G47" s="8">
        <v>0</v>
      </c>
      <c r="H47" s="8">
        <v>0</v>
      </c>
      <c r="I47" s="8">
        <v>382.35</v>
      </c>
      <c r="J47" s="8">
        <v>108.9265</v>
      </c>
      <c r="K47" s="8">
        <f t="shared" si="1"/>
        <v>28.488688374525957</v>
      </c>
      <c r="L47" s="8">
        <v>3490.35</v>
      </c>
      <c r="M47" s="9">
        <v>1851.2471</v>
      </c>
      <c r="N47" s="8">
        <f t="shared" si="2"/>
        <v>53.039010414428354</v>
      </c>
    </row>
    <row r="48" spans="1:14" x14ac:dyDescent="0.25">
      <c r="A48" s="12">
        <v>40</v>
      </c>
      <c r="B48" s="13" t="s">
        <v>55</v>
      </c>
      <c r="C48" s="8">
        <v>322.72000000000003</v>
      </c>
      <c r="D48" s="8">
        <v>106.81</v>
      </c>
      <c r="E48" s="8">
        <f t="shared" si="0"/>
        <v>33.096802181457605</v>
      </c>
      <c r="F48" s="8">
        <v>0</v>
      </c>
      <c r="G48" s="8">
        <v>0</v>
      </c>
      <c r="H48" s="8">
        <v>0</v>
      </c>
      <c r="I48" s="8">
        <v>130.66999999999999</v>
      </c>
      <c r="J48" s="8">
        <v>23.63</v>
      </c>
      <c r="K48" s="8">
        <f t="shared" si="1"/>
        <v>18.083722354021582</v>
      </c>
      <c r="L48" s="8">
        <v>4627.2</v>
      </c>
      <c r="M48" s="9">
        <v>3110.76</v>
      </c>
      <c r="N48" s="8">
        <f t="shared" si="2"/>
        <v>67.227697095435687</v>
      </c>
    </row>
    <row r="49" spans="1:14" x14ac:dyDescent="0.25">
      <c r="A49" s="12">
        <v>41</v>
      </c>
      <c r="B49" s="13" t="s">
        <v>56</v>
      </c>
      <c r="C49" s="8">
        <v>300.35000000000002</v>
      </c>
      <c r="D49" s="8">
        <v>556.51</v>
      </c>
      <c r="E49" s="8">
        <f t="shared" si="0"/>
        <v>185.28716497419674</v>
      </c>
      <c r="F49" s="8">
        <v>0</v>
      </c>
      <c r="G49" s="8">
        <v>0</v>
      </c>
      <c r="H49" s="8">
        <v>0</v>
      </c>
      <c r="I49" s="8">
        <v>783.49</v>
      </c>
      <c r="J49" s="8">
        <v>94.68</v>
      </c>
      <c r="K49" s="8">
        <f t="shared" si="1"/>
        <v>12.084391632311837</v>
      </c>
      <c r="L49" s="8">
        <v>5398.21</v>
      </c>
      <c r="M49" s="9">
        <v>3362.53</v>
      </c>
      <c r="N49" s="8">
        <f t="shared" si="2"/>
        <v>62.289721963391571</v>
      </c>
    </row>
    <row r="50" spans="1:14" x14ac:dyDescent="0.25">
      <c r="A50" s="18" t="s">
        <v>57</v>
      </c>
      <c r="B50" s="18"/>
      <c r="C50" s="11">
        <f>SUM(C46:C49)</f>
        <v>2085.7799999999997</v>
      </c>
      <c r="D50" s="11">
        <f>SUM(D46:D49)</f>
        <v>1153.1581000000001</v>
      </c>
      <c r="E50" s="11">
        <f t="shared" si="0"/>
        <v>55.286660146324166</v>
      </c>
      <c r="F50" s="11">
        <f>SUM(F46:F49)</f>
        <v>0</v>
      </c>
      <c r="G50" s="11">
        <f>SUM(G46:G49)</f>
        <v>0</v>
      </c>
      <c r="H50" s="11">
        <v>0</v>
      </c>
      <c r="I50" s="11">
        <f>SUM(I46:I49)</f>
        <v>1983.74</v>
      </c>
      <c r="J50" s="11">
        <f>SUM(J46:J49)</f>
        <v>465.05080000000004</v>
      </c>
      <c r="K50" s="11">
        <f t="shared" si="1"/>
        <v>23.443132668595688</v>
      </c>
      <c r="L50" s="11">
        <f>SUM(L46:L49)</f>
        <v>25413.41</v>
      </c>
      <c r="M50" s="11">
        <f>SUM(M46:M49)</f>
        <v>16771.867900000001</v>
      </c>
      <c r="N50" s="11">
        <f t="shared" si="2"/>
        <v>65.996133143879561</v>
      </c>
    </row>
    <row r="51" spans="1:14" x14ac:dyDescent="0.25">
      <c r="A51" s="12">
        <v>42</v>
      </c>
      <c r="B51" s="13" t="s">
        <v>58</v>
      </c>
      <c r="C51" s="8">
        <v>1035.6300000000001</v>
      </c>
      <c r="D51" s="8">
        <v>19.570999999999998</v>
      </c>
      <c r="E51" s="8">
        <f t="shared" si="0"/>
        <v>1.8897675810859087</v>
      </c>
      <c r="F51" s="8">
        <v>0</v>
      </c>
      <c r="G51" s="8">
        <v>0</v>
      </c>
      <c r="H51" s="8">
        <v>0</v>
      </c>
      <c r="I51" s="8">
        <v>10.95</v>
      </c>
      <c r="J51" s="8">
        <v>0</v>
      </c>
      <c r="K51" s="8">
        <v>0</v>
      </c>
      <c r="L51" s="8">
        <v>1068.5500000000002</v>
      </c>
      <c r="M51" s="9">
        <v>19.570999999999998</v>
      </c>
      <c r="N51" s="8">
        <f t="shared" si="2"/>
        <v>1.8315474240793594</v>
      </c>
    </row>
    <row r="52" spans="1:14" x14ac:dyDescent="0.25">
      <c r="A52" s="12">
        <v>43</v>
      </c>
      <c r="B52" s="13" t="s">
        <v>59</v>
      </c>
      <c r="C52" s="8"/>
      <c r="D52" s="8"/>
      <c r="E52" s="8"/>
      <c r="F52" s="8"/>
      <c r="G52" s="8"/>
      <c r="H52" s="8"/>
      <c r="I52" s="8"/>
      <c r="J52" s="8"/>
      <c r="K52" s="8"/>
      <c r="L52" s="8">
        <v>6</v>
      </c>
      <c r="M52" s="9"/>
      <c r="N52" s="8"/>
    </row>
    <row r="53" spans="1:14" x14ac:dyDescent="0.25">
      <c r="A53" s="18" t="s">
        <v>60</v>
      </c>
      <c r="B53" s="18"/>
      <c r="C53" s="11">
        <f>SUM(C51:C52)</f>
        <v>1035.6300000000001</v>
      </c>
      <c r="D53" s="11">
        <f>SUM(D51:D52)</f>
        <v>19.570999999999998</v>
      </c>
      <c r="E53" s="11">
        <f t="shared" si="0"/>
        <v>1.8897675810859087</v>
      </c>
      <c r="F53" s="11">
        <f>SUM(F51:F52)</f>
        <v>0</v>
      </c>
      <c r="G53" s="11">
        <f>SUM(G51:G52)</f>
        <v>0</v>
      </c>
      <c r="H53" s="11">
        <v>0</v>
      </c>
      <c r="I53" s="11">
        <f>SUM(I51:I52)</f>
        <v>10.95</v>
      </c>
      <c r="J53" s="11">
        <f>SUM(J51:J52)</f>
        <v>0</v>
      </c>
      <c r="K53" s="11">
        <v>0</v>
      </c>
      <c r="L53" s="11">
        <f>SUM(L51:L52)</f>
        <v>1074.5500000000002</v>
      </c>
      <c r="M53" s="11">
        <f>SUM(M51:M52)</f>
        <v>19.570999999999998</v>
      </c>
      <c r="N53" s="11">
        <f t="shared" si="2"/>
        <v>1.8213205527895393</v>
      </c>
    </row>
    <row r="54" spans="1:14" x14ac:dyDescent="0.25">
      <c r="A54" s="19" t="s">
        <v>61</v>
      </c>
      <c r="B54" s="19"/>
      <c r="C54" s="9">
        <f>C53+C50+C43+C45</f>
        <v>39599.729999999996</v>
      </c>
      <c r="D54" s="9">
        <v>27576.339724200003</v>
      </c>
      <c r="E54" s="9">
        <f t="shared" si="0"/>
        <v>69.637696328232565</v>
      </c>
      <c r="F54" s="9">
        <f>F53+F50+F43+F45</f>
        <v>910.8</v>
      </c>
      <c r="G54" s="9">
        <v>580.12</v>
      </c>
      <c r="H54" s="9">
        <f t="shared" si="3"/>
        <v>63.693456302151965</v>
      </c>
      <c r="I54" s="9">
        <f>I53+I50+I43+I45</f>
        <v>18380.060000000001</v>
      </c>
      <c r="J54" s="9">
        <v>4040.7490175000003</v>
      </c>
      <c r="K54" s="9">
        <f t="shared" si="1"/>
        <v>21.984416903426865</v>
      </c>
      <c r="L54" s="9">
        <f>L53+L50+L43+L45</f>
        <v>187550.94999999998</v>
      </c>
      <c r="M54" s="9">
        <v>106352.17259444</v>
      </c>
      <c r="N54" s="9">
        <f t="shared" si="2"/>
        <v>56.705749874602077</v>
      </c>
    </row>
    <row r="55" spans="1:14" ht="13.5" customHeight="1" x14ac:dyDescent="0.25">
      <c r="A55" s="20" t="s">
        <v>62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ht="15" customHeight="1" x14ac:dyDescent="0.25">
      <c r="A56" s="21" t="s">
        <v>63</v>
      </c>
      <c r="B56" s="22"/>
      <c r="C56" s="8">
        <f t="shared" ref="C56:M56" si="5">C43</f>
        <v>36478.32</v>
      </c>
      <c r="D56" s="8">
        <f t="shared" si="5"/>
        <v>26402.375624200002</v>
      </c>
      <c r="E56" s="8">
        <f t="shared" si="5"/>
        <v>72.378266390009188</v>
      </c>
      <c r="F56" s="8">
        <f t="shared" si="5"/>
        <v>910.8</v>
      </c>
      <c r="G56" s="8">
        <f t="shared" si="5"/>
        <v>580.12</v>
      </c>
      <c r="H56" s="8">
        <f t="shared" si="5"/>
        <v>63.693456302151965</v>
      </c>
      <c r="I56" s="8">
        <f t="shared" si="5"/>
        <v>15980.31</v>
      </c>
      <c r="J56" s="8">
        <f t="shared" si="5"/>
        <v>3111.3315175000002</v>
      </c>
      <c r="K56" s="8">
        <f t="shared" si="5"/>
        <v>19.469781984830082</v>
      </c>
      <c r="L56" s="8">
        <f t="shared" si="5"/>
        <v>146576.60999999999</v>
      </c>
      <c r="M56" s="8">
        <f t="shared" si="5"/>
        <v>82431.514394440004</v>
      </c>
      <c r="N56" s="8">
        <f>N43</f>
        <v>56.237836578728363</v>
      </c>
    </row>
    <row r="57" spans="1:14" ht="15" customHeight="1" x14ac:dyDescent="0.25">
      <c r="A57" s="21" t="s">
        <v>64</v>
      </c>
      <c r="B57" s="22"/>
      <c r="C57" s="8">
        <f t="shared" ref="C57:M57" si="6">C45</f>
        <v>0</v>
      </c>
      <c r="D57" s="8">
        <f t="shared" si="6"/>
        <v>1.2350000000000001</v>
      </c>
      <c r="E57" s="8">
        <f t="shared" si="6"/>
        <v>0</v>
      </c>
      <c r="F57" s="8">
        <f t="shared" si="6"/>
        <v>0</v>
      </c>
      <c r="G57" s="8">
        <f t="shared" si="6"/>
        <v>0</v>
      </c>
      <c r="H57" s="8">
        <f t="shared" si="6"/>
        <v>0</v>
      </c>
      <c r="I57" s="8">
        <f t="shared" si="6"/>
        <v>405.06</v>
      </c>
      <c r="J57" s="8">
        <f t="shared" si="6"/>
        <v>464.36669999999998</v>
      </c>
      <c r="K57" s="8">
        <f t="shared" si="6"/>
        <v>114.64146052436675</v>
      </c>
      <c r="L57" s="8">
        <f t="shared" si="6"/>
        <v>14486.38</v>
      </c>
      <c r="M57" s="8">
        <f t="shared" si="6"/>
        <v>7129.2192999999988</v>
      </c>
      <c r="N57" s="8">
        <f>N45</f>
        <v>49.213256175800986</v>
      </c>
    </row>
    <row r="58" spans="1:14" ht="15" customHeight="1" x14ac:dyDescent="0.25">
      <c r="A58" s="21" t="s">
        <v>65</v>
      </c>
      <c r="B58" s="22"/>
      <c r="C58" s="8">
        <f t="shared" ref="C58:M58" si="7">C50</f>
        <v>2085.7799999999997</v>
      </c>
      <c r="D58" s="8">
        <f t="shared" si="7"/>
        <v>1153.1581000000001</v>
      </c>
      <c r="E58" s="8">
        <f t="shared" si="7"/>
        <v>55.286660146324166</v>
      </c>
      <c r="F58" s="8">
        <f t="shared" si="7"/>
        <v>0</v>
      </c>
      <c r="G58" s="8">
        <f t="shared" si="7"/>
        <v>0</v>
      </c>
      <c r="H58" s="8">
        <f t="shared" si="7"/>
        <v>0</v>
      </c>
      <c r="I58" s="8">
        <f t="shared" si="7"/>
        <v>1983.74</v>
      </c>
      <c r="J58" s="8">
        <f t="shared" si="7"/>
        <v>465.05080000000004</v>
      </c>
      <c r="K58" s="8">
        <f t="shared" si="7"/>
        <v>23.443132668595688</v>
      </c>
      <c r="L58" s="8">
        <f t="shared" si="7"/>
        <v>25413.41</v>
      </c>
      <c r="M58" s="8">
        <f t="shared" si="7"/>
        <v>16771.867900000001</v>
      </c>
      <c r="N58" s="8">
        <f>N50</f>
        <v>65.996133143879561</v>
      </c>
    </row>
    <row r="59" spans="1:14" ht="15" customHeight="1" x14ac:dyDescent="0.25">
      <c r="A59" s="21" t="s">
        <v>66</v>
      </c>
      <c r="B59" s="22"/>
      <c r="C59" s="8">
        <f t="shared" ref="C59:M60" si="8">C53</f>
        <v>1035.6300000000001</v>
      </c>
      <c r="D59" s="8">
        <f t="shared" si="8"/>
        <v>19.570999999999998</v>
      </c>
      <c r="E59" s="8">
        <f t="shared" si="8"/>
        <v>1.8897675810859087</v>
      </c>
      <c r="F59" s="8">
        <f t="shared" si="8"/>
        <v>0</v>
      </c>
      <c r="G59" s="8">
        <f t="shared" si="8"/>
        <v>0</v>
      </c>
      <c r="H59" s="8">
        <f t="shared" si="8"/>
        <v>0</v>
      </c>
      <c r="I59" s="8">
        <f t="shared" si="8"/>
        <v>10.95</v>
      </c>
      <c r="J59" s="8">
        <f t="shared" si="8"/>
        <v>0</v>
      </c>
      <c r="K59" s="8">
        <f t="shared" si="8"/>
        <v>0</v>
      </c>
      <c r="L59" s="8">
        <f t="shared" si="8"/>
        <v>1074.5500000000002</v>
      </c>
      <c r="M59" s="8">
        <f t="shared" si="8"/>
        <v>19.570999999999998</v>
      </c>
      <c r="N59" s="8">
        <f>N53</f>
        <v>1.8213205527895393</v>
      </c>
    </row>
    <row r="60" spans="1:14" x14ac:dyDescent="0.25">
      <c r="A60" s="18" t="s">
        <v>61</v>
      </c>
      <c r="B60" s="18"/>
      <c r="C60" s="11">
        <f>SUM(C56:C59)</f>
        <v>39599.729999999996</v>
      </c>
      <c r="D60" s="11">
        <f>SUM(D56:D59)</f>
        <v>27576.339724200003</v>
      </c>
      <c r="E60" s="11">
        <f t="shared" si="8"/>
        <v>69.637696328232565</v>
      </c>
      <c r="F60" s="11">
        <f>SUM(F56:F59)</f>
        <v>910.8</v>
      </c>
      <c r="G60" s="11">
        <f>SUM(G56:G59)</f>
        <v>580.12</v>
      </c>
      <c r="H60" s="11">
        <f t="shared" si="8"/>
        <v>63.693456302151965</v>
      </c>
      <c r="I60" s="11">
        <f>SUM(I56:I59)</f>
        <v>18380.060000000001</v>
      </c>
      <c r="J60" s="11">
        <f>SUM(J56:J59)</f>
        <v>4040.7490175000003</v>
      </c>
      <c r="K60" s="11">
        <f t="shared" si="8"/>
        <v>21.984416903426865</v>
      </c>
      <c r="L60" s="11">
        <f>SUM(L56:L59)</f>
        <v>187550.94999999998</v>
      </c>
      <c r="M60" s="11">
        <f>SUM(M56:M59)</f>
        <v>106352.17259444</v>
      </c>
      <c r="N60" s="11">
        <f>N54</f>
        <v>56.705749874602077</v>
      </c>
    </row>
    <row r="61" spans="1:14" x14ac:dyDescent="0.25">
      <c r="M61" s="1"/>
    </row>
    <row r="62" spans="1:14" x14ac:dyDescent="0.25">
      <c r="M62" s="1"/>
    </row>
    <row r="63" spans="1:14" x14ac:dyDescent="0.25">
      <c r="M63" s="1"/>
    </row>
    <row r="64" spans="1:14" x14ac:dyDescent="0.25">
      <c r="M64" s="1"/>
    </row>
    <row r="65" spans="13:13" x14ac:dyDescent="0.25">
      <c r="M65" s="1"/>
    </row>
    <row r="66" spans="13:13" x14ac:dyDescent="0.25">
      <c r="M66" s="1"/>
    </row>
    <row r="67" spans="13:13" x14ac:dyDescent="0.25">
      <c r="M67" s="1"/>
    </row>
    <row r="68" spans="13:13" x14ac:dyDescent="0.25">
      <c r="M68" s="1"/>
    </row>
    <row r="69" spans="13:13" x14ac:dyDescent="0.25">
      <c r="M69" s="1"/>
    </row>
    <row r="70" spans="13:13" x14ac:dyDescent="0.25">
      <c r="M70" s="1"/>
    </row>
    <row r="71" spans="13:13" x14ac:dyDescent="0.25">
      <c r="M71" s="1"/>
    </row>
    <row r="72" spans="13:13" x14ac:dyDescent="0.25">
      <c r="M72" s="1"/>
    </row>
    <row r="73" spans="13:13" x14ac:dyDescent="0.25">
      <c r="M73" s="1"/>
    </row>
    <row r="74" spans="13:13" x14ac:dyDescent="0.25">
      <c r="M74" s="1"/>
    </row>
    <row r="75" spans="13:13" x14ac:dyDescent="0.25">
      <c r="M75" s="1"/>
    </row>
    <row r="76" spans="13:13" x14ac:dyDescent="0.25">
      <c r="M76" s="1"/>
    </row>
    <row r="77" spans="13:13" x14ac:dyDescent="0.25">
      <c r="M77" s="1"/>
    </row>
    <row r="78" spans="13:13" x14ac:dyDescent="0.25">
      <c r="M78" s="1"/>
    </row>
    <row r="79" spans="13:13" x14ac:dyDescent="0.25">
      <c r="M79" s="1"/>
    </row>
    <row r="80" spans="13:13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  <row r="97" spans="13:13" x14ac:dyDescent="0.25">
      <c r="M97" s="1"/>
    </row>
    <row r="98" spans="13:13" x14ac:dyDescent="0.25">
      <c r="M98" s="1"/>
    </row>
    <row r="99" spans="13:13" x14ac:dyDescent="0.25">
      <c r="M99" s="1"/>
    </row>
    <row r="100" spans="13:13" x14ac:dyDescent="0.25">
      <c r="M100" s="1"/>
    </row>
    <row r="101" spans="13:13" x14ac:dyDescent="0.25">
      <c r="M101" s="1"/>
    </row>
    <row r="102" spans="13:13" x14ac:dyDescent="0.25">
      <c r="M102" s="1"/>
    </row>
    <row r="103" spans="13:13" x14ac:dyDescent="0.25">
      <c r="M103" s="1"/>
    </row>
    <row r="104" spans="13:13" x14ac:dyDescent="0.25">
      <c r="M104" s="1"/>
    </row>
    <row r="105" spans="13:13" x14ac:dyDescent="0.25">
      <c r="M105" s="1"/>
    </row>
    <row r="106" spans="13:13" x14ac:dyDescent="0.25">
      <c r="M106" s="1"/>
    </row>
    <row r="107" spans="13:13" x14ac:dyDescent="0.25">
      <c r="M107" s="1"/>
    </row>
    <row r="108" spans="13:13" x14ac:dyDescent="0.25">
      <c r="M108" s="1"/>
    </row>
    <row r="109" spans="13:13" x14ac:dyDescent="0.25">
      <c r="M109" s="1"/>
    </row>
    <row r="110" spans="13:13" x14ac:dyDescent="0.25">
      <c r="M110" s="1"/>
    </row>
    <row r="111" spans="13:13" x14ac:dyDescent="0.25">
      <c r="M111" s="1"/>
    </row>
    <row r="112" spans="13:13" x14ac:dyDescent="0.25">
      <c r="M112" s="1"/>
    </row>
    <row r="113" spans="13:13" x14ac:dyDescent="0.25">
      <c r="M113" s="1"/>
    </row>
    <row r="114" spans="13:13" x14ac:dyDescent="0.25">
      <c r="M114" s="1"/>
    </row>
    <row r="115" spans="13:13" x14ac:dyDescent="0.25">
      <c r="M115" s="1"/>
    </row>
    <row r="116" spans="13:13" x14ac:dyDescent="0.25">
      <c r="M116" s="1"/>
    </row>
    <row r="117" spans="13:13" x14ac:dyDescent="0.25">
      <c r="M117" s="1"/>
    </row>
    <row r="118" spans="13:13" x14ac:dyDescent="0.25">
      <c r="M118" s="1"/>
    </row>
    <row r="119" spans="13:13" x14ac:dyDescent="0.25">
      <c r="M119" s="1"/>
    </row>
    <row r="120" spans="13:13" x14ac:dyDescent="0.25">
      <c r="M120" s="1"/>
    </row>
    <row r="121" spans="13:13" x14ac:dyDescent="0.25">
      <c r="M121" s="1"/>
    </row>
    <row r="122" spans="13:13" x14ac:dyDescent="0.25">
      <c r="M122" s="1"/>
    </row>
    <row r="123" spans="13:13" x14ac:dyDescent="0.25">
      <c r="M123" s="1"/>
    </row>
    <row r="124" spans="13:13" x14ac:dyDescent="0.25">
      <c r="M124" s="1"/>
    </row>
    <row r="125" spans="13:13" x14ac:dyDescent="0.25">
      <c r="M125" s="1"/>
    </row>
    <row r="126" spans="13:13" x14ac:dyDescent="0.25">
      <c r="M126" s="1"/>
    </row>
    <row r="127" spans="13:13" x14ac:dyDescent="0.25">
      <c r="M127" s="1"/>
    </row>
    <row r="128" spans="13:13" x14ac:dyDescent="0.25">
      <c r="M128" s="1"/>
    </row>
    <row r="129" spans="13:13" x14ac:dyDescent="0.25">
      <c r="M129" s="1"/>
    </row>
    <row r="130" spans="13:13" x14ac:dyDescent="0.25">
      <c r="M130" s="1"/>
    </row>
    <row r="131" spans="13:13" x14ac:dyDescent="0.25">
      <c r="M131" s="1"/>
    </row>
    <row r="132" spans="13:13" x14ac:dyDescent="0.25">
      <c r="M132" s="1"/>
    </row>
    <row r="133" spans="13:13" x14ac:dyDescent="0.25">
      <c r="M133" s="1"/>
    </row>
    <row r="134" spans="13:13" x14ac:dyDescent="0.25">
      <c r="M134" s="1"/>
    </row>
    <row r="135" spans="13:13" x14ac:dyDescent="0.25">
      <c r="M135" s="1"/>
    </row>
    <row r="136" spans="13:13" x14ac:dyDescent="0.25">
      <c r="M136" s="1"/>
    </row>
    <row r="137" spans="13:13" x14ac:dyDescent="0.25">
      <c r="M137" s="1"/>
    </row>
    <row r="138" spans="13:13" x14ac:dyDescent="0.25">
      <c r="M138" s="1"/>
    </row>
    <row r="139" spans="13:13" x14ac:dyDescent="0.25">
      <c r="M139" s="1"/>
    </row>
    <row r="140" spans="13:13" x14ac:dyDescent="0.25">
      <c r="M140" s="1"/>
    </row>
    <row r="141" spans="13:13" x14ac:dyDescent="0.25">
      <c r="M141" s="1"/>
    </row>
    <row r="142" spans="13:13" x14ac:dyDescent="0.25">
      <c r="M142" s="1"/>
    </row>
    <row r="143" spans="13:13" x14ac:dyDescent="0.25">
      <c r="M143" s="1"/>
    </row>
    <row r="144" spans="13:13" x14ac:dyDescent="0.25">
      <c r="M144" s="1"/>
    </row>
    <row r="145" spans="13:13" x14ac:dyDescent="0.25">
      <c r="M145" s="1"/>
    </row>
    <row r="146" spans="13:13" x14ac:dyDescent="0.25">
      <c r="M146" s="1"/>
    </row>
    <row r="147" spans="13:13" x14ac:dyDescent="0.25">
      <c r="M147" s="1"/>
    </row>
    <row r="148" spans="13:13" x14ac:dyDescent="0.25">
      <c r="M148" s="1"/>
    </row>
    <row r="149" spans="13:13" x14ac:dyDescent="0.25">
      <c r="M149" s="1"/>
    </row>
    <row r="150" spans="13:13" x14ac:dyDescent="0.25">
      <c r="M150" s="1"/>
    </row>
    <row r="151" spans="13:13" x14ac:dyDescent="0.25">
      <c r="M151" s="1"/>
    </row>
    <row r="152" spans="13:13" x14ac:dyDescent="0.25">
      <c r="M152" s="1"/>
    </row>
    <row r="153" spans="13:13" x14ac:dyDescent="0.25">
      <c r="M153" s="1"/>
    </row>
    <row r="154" spans="13:13" x14ac:dyDescent="0.25">
      <c r="M154" s="1"/>
    </row>
    <row r="155" spans="13:13" x14ac:dyDescent="0.25">
      <c r="M155" s="1"/>
    </row>
    <row r="156" spans="13:13" x14ac:dyDescent="0.25">
      <c r="M156" s="1"/>
    </row>
    <row r="157" spans="13:13" x14ac:dyDescent="0.25">
      <c r="M157" s="1"/>
    </row>
    <row r="158" spans="13:13" x14ac:dyDescent="0.25">
      <c r="M158" s="1"/>
    </row>
    <row r="159" spans="13:13" x14ac:dyDescent="0.25">
      <c r="M159" s="1"/>
    </row>
    <row r="160" spans="13:13" x14ac:dyDescent="0.25">
      <c r="M160" s="1"/>
    </row>
    <row r="161" spans="13:13" x14ac:dyDescent="0.25">
      <c r="M161" s="1"/>
    </row>
    <row r="162" spans="13:13" x14ac:dyDescent="0.25">
      <c r="M162" s="1"/>
    </row>
    <row r="163" spans="13:13" x14ac:dyDescent="0.25">
      <c r="M163" s="1"/>
    </row>
    <row r="164" spans="13:13" x14ac:dyDescent="0.25">
      <c r="M164" s="1"/>
    </row>
    <row r="165" spans="13:13" x14ac:dyDescent="0.25">
      <c r="M165" s="1"/>
    </row>
    <row r="166" spans="13:13" x14ac:dyDescent="0.25">
      <c r="M166" s="1"/>
    </row>
    <row r="167" spans="13:13" x14ac:dyDescent="0.25">
      <c r="M167" s="1"/>
    </row>
    <row r="168" spans="13:13" x14ac:dyDescent="0.25">
      <c r="M168" s="1"/>
    </row>
    <row r="169" spans="13:13" x14ac:dyDescent="0.25">
      <c r="M169" s="1"/>
    </row>
    <row r="170" spans="13:13" x14ac:dyDescent="0.25">
      <c r="M170" s="1"/>
    </row>
    <row r="171" spans="13:13" x14ac:dyDescent="0.25">
      <c r="M171" s="1"/>
    </row>
    <row r="172" spans="13:13" x14ac:dyDescent="0.25">
      <c r="M172" s="1"/>
    </row>
    <row r="173" spans="13:13" x14ac:dyDescent="0.25">
      <c r="M173" s="1"/>
    </row>
  </sheetData>
  <mergeCells count="21">
    <mergeCell ref="A53:B53"/>
    <mergeCell ref="A1:N1"/>
    <mergeCell ref="A2:N2"/>
    <mergeCell ref="A3:A4"/>
    <mergeCell ref="B3:B4"/>
    <mergeCell ref="C3:E3"/>
    <mergeCell ref="F3:H3"/>
    <mergeCell ref="I3:K3"/>
    <mergeCell ref="L3:N3"/>
    <mergeCell ref="A17:B17"/>
    <mergeCell ref="A42:B42"/>
    <mergeCell ref="A43:B43"/>
    <mergeCell ref="A45:B45"/>
    <mergeCell ref="A50:B50"/>
    <mergeCell ref="A60:B60"/>
    <mergeCell ref="A54:B54"/>
    <mergeCell ref="A55:N55"/>
    <mergeCell ref="A56:B56"/>
    <mergeCell ref="A57:B57"/>
    <mergeCell ref="A58:B58"/>
    <mergeCell ref="A59:B59"/>
  </mergeCells>
  <printOptions horizontalCentered="1"/>
  <pageMargins left="0.23622047244094491" right="0.62992125984251968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20.2 MSME &amp; Priority</vt:lpstr>
      <vt:lpstr>'20.2 MSME &amp; Priority'!Print_Area</vt:lpstr>
      <vt:lpstr>'20.2 MSME &amp; Priority'!Print_Titles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Sowmya</cp:lastModifiedBy>
  <dcterms:created xsi:type="dcterms:W3CDTF">2021-01-05T08:13:00Z</dcterms:created>
  <dcterms:modified xsi:type="dcterms:W3CDTF">2021-01-05T08:14:56Z</dcterms:modified>
</cp:coreProperties>
</file>