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TP\Website Info\2019-20\208 SLBC Annexures - 30.06.2019\Annexure 20- ACP 2019-20 Bank-wise achievements in all sectors 30.06.2019\"/>
    </mc:Choice>
  </mc:AlternateContent>
  <bookViews>
    <workbookView xWindow="5010" yWindow="0" windowWidth="15360" windowHeight="7155"/>
  </bookViews>
  <sheets>
    <sheet name="20.1" sheetId="1" r:id="rId1"/>
  </sheets>
  <definedNames>
    <definedName name="_xlnm.Print_Area" localSheetId="0">'20.1'!$A$1:$K$64</definedName>
    <definedName name="_xlnm.Print_Titles" localSheetId="0">'20.1'!$B:$B,'20.1'!$1:$4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1" l="1"/>
  <c r="F50" i="1"/>
  <c r="D50" i="1"/>
  <c r="C50" i="1"/>
  <c r="J54" i="1" l="1"/>
  <c r="H52" i="1"/>
  <c r="J46" i="1"/>
  <c r="J45" i="1"/>
  <c r="H42" i="1"/>
  <c r="J41" i="1"/>
  <c r="H38" i="1"/>
  <c r="H37" i="1"/>
  <c r="H33" i="1"/>
  <c r="H32" i="1"/>
  <c r="J29" i="1"/>
  <c r="H28" i="1"/>
  <c r="J25" i="1"/>
  <c r="G47" i="1"/>
  <c r="J22" i="1"/>
  <c r="H20" i="1"/>
  <c r="H19" i="1"/>
  <c r="J16" i="1"/>
  <c r="H15" i="1"/>
  <c r="H14" i="1"/>
  <c r="J34" i="1"/>
  <c r="J12" i="1"/>
  <c r="J10" i="1"/>
  <c r="H9" i="1"/>
  <c r="H8" i="1"/>
  <c r="H6" i="1"/>
  <c r="J5" i="1"/>
  <c r="E52" i="1"/>
  <c r="E51" i="1"/>
  <c r="E49" i="1"/>
  <c r="E46" i="1"/>
  <c r="J43" i="1"/>
  <c r="J33" i="1"/>
  <c r="J30" i="1"/>
  <c r="E29" i="1"/>
  <c r="E28" i="1"/>
  <c r="E25" i="1"/>
  <c r="E24" i="1"/>
  <c r="J20" i="1"/>
  <c r="J6" i="1"/>
  <c r="K63" i="1"/>
  <c r="G63" i="1"/>
  <c r="E63" i="1"/>
  <c r="G57" i="1"/>
  <c r="F57" i="1"/>
  <c r="F63" i="1" s="1"/>
  <c r="D57" i="1"/>
  <c r="D63" i="1" s="1"/>
  <c r="C57" i="1"/>
  <c r="C63" i="1" s="1"/>
  <c r="J56" i="1"/>
  <c r="I56" i="1"/>
  <c r="G55" i="1"/>
  <c r="G62" i="1" s="1"/>
  <c r="F55" i="1"/>
  <c r="F62" i="1" s="1"/>
  <c r="D55" i="1"/>
  <c r="D62" i="1" s="1"/>
  <c r="C55" i="1"/>
  <c r="I54" i="1"/>
  <c r="E54" i="1"/>
  <c r="J53" i="1"/>
  <c r="I53" i="1"/>
  <c r="H53" i="1"/>
  <c r="E53" i="1"/>
  <c r="I52" i="1"/>
  <c r="J51" i="1"/>
  <c r="I51" i="1"/>
  <c r="I55" i="1" s="1"/>
  <c r="I62" i="1" s="1"/>
  <c r="H51" i="1"/>
  <c r="F61" i="1"/>
  <c r="D61" i="1"/>
  <c r="C61" i="1"/>
  <c r="I49" i="1"/>
  <c r="I50" i="1" s="1"/>
  <c r="F47" i="1"/>
  <c r="D47" i="1"/>
  <c r="C47" i="1"/>
  <c r="I46" i="1"/>
  <c r="I45" i="1"/>
  <c r="H45" i="1"/>
  <c r="E45" i="1"/>
  <c r="J44" i="1"/>
  <c r="I44" i="1"/>
  <c r="I43" i="1"/>
  <c r="H43" i="1"/>
  <c r="I42" i="1"/>
  <c r="I41" i="1"/>
  <c r="E41" i="1"/>
  <c r="J40" i="1"/>
  <c r="I40" i="1"/>
  <c r="H40" i="1"/>
  <c r="J39" i="1"/>
  <c r="I39" i="1"/>
  <c r="H39" i="1"/>
  <c r="E39" i="1"/>
  <c r="I38" i="1"/>
  <c r="E38" i="1"/>
  <c r="J37" i="1"/>
  <c r="I37" i="1"/>
  <c r="E37" i="1"/>
  <c r="J36" i="1"/>
  <c r="I36" i="1"/>
  <c r="H36" i="1"/>
  <c r="J35" i="1"/>
  <c r="I35" i="1"/>
  <c r="I33" i="1"/>
  <c r="E33" i="1"/>
  <c r="J32" i="1"/>
  <c r="I32" i="1"/>
  <c r="E32" i="1"/>
  <c r="J31" i="1"/>
  <c r="I31" i="1"/>
  <c r="H31" i="1"/>
  <c r="E31" i="1"/>
  <c r="I30" i="1"/>
  <c r="I29" i="1"/>
  <c r="J28" i="1"/>
  <c r="I28" i="1"/>
  <c r="J27" i="1"/>
  <c r="I27" i="1"/>
  <c r="H27" i="1"/>
  <c r="E27" i="1"/>
  <c r="J26" i="1"/>
  <c r="I26" i="1"/>
  <c r="H26" i="1"/>
  <c r="E26" i="1"/>
  <c r="I25" i="1"/>
  <c r="J24" i="1"/>
  <c r="I24" i="1"/>
  <c r="H24" i="1"/>
  <c r="F23" i="1"/>
  <c r="F48" i="1" s="1"/>
  <c r="D23" i="1"/>
  <c r="C23" i="1"/>
  <c r="I22" i="1"/>
  <c r="H22" i="1"/>
  <c r="E22" i="1"/>
  <c r="J21" i="1"/>
  <c r="I21" i="1"/>
  <c r="H21" i="1"/>
  <c r="E21" i="1"/>
  <c r="I20" i="1"/>
  <c r="J19" i="1"/>
  <c r="I19" i="1"/>
  <c r="E19" i="1"/>
  <c r="J18" i="1"/>
  <c r="I18" i="1"/>
  <c r="H18" i="1"/>
  <c r="E18" i="1"/>
  <c r="J17" i="1"/>
  <c r="I17" i="1"/>
  <c r="H17" i="1"/>
  <c r="I16" i="1"/>
  <c r="H16" i="1"/>
  <c r="J15" i="1"/>
  <c r="I15" i="1"/>
  <c r="E15" i="1"/>
  <c r="J14" i="1"/>
  <c r="I14" i="1"/>
  <c r="E14" i="1"/>
  <c r="J13" i="1"/>
  <c r="I13" i="1"/>
  <c r="H13" i="1"/>
  <c r="E13" i="1"/>
  <c r="I34" i="1"/>
  <c r="I12" i="1"/>
  <c r="H12" i="1"/>
  <c r="E12" i="1"/>
  <c r="J11" i="1"/>
  <c r="I11" i="1"/>
  <c r="H11" i="1"/>
  <c r="E11" i="1"/>
  <c r="I10" i="1"/>
  <c r="H10" i="1"/>
  <c r="J9" i="1"/>
  <c r="I9" i="1"/>
  <c r="E9" i="1"/>
  <c r="J8" i="1"/>
  <c r="I8" i="1"/>
  <c r="E8" i="1"/>
  <c r="J7" i="1"/>
  <c r="I7" i="1"/>
  <c r="H7" i="1"/>
  <c r="E7" i="1"/>
  <c r="I6" i="1"/>
  <c r="I5" i="1"/>
  <c r="H5" i="1"/>
  <c r="E5" i="1"/>
  <c r="C48" i="1" l="1"/>
  <c r="C60" i="1" s="1"/>
  <c r="K12" i="1"/>
  <c r="K26" i="1"/>
  <c r="K9" i="1"/>
  <c r="K14" i="1"/>
  <c r="K28" i="1"/>
  <c r="K53" i="1"/>
  <c r="K7" i="1"/>
  <c r="K11" i="1"/>
  <c r="K29" i="1"/>
  <c r="K15" i="1"/>
  <c r="I61" i="1"/>
  <c r="K51" i="1"/>
  <c r="E55" i="1"/>
  <c r="E62" i="1" s="1"/>
  <c r="K16" i="1"/>
  <c r="H47" i="1"/>
  <c r="H50" i="1"/>
  <c r="H61" i="1" s="1"/>
  <c r="K6" i="1"/>
  <c r="K34" i="1"/>
  <c r="K8" i="1"/>
  <c r="K13" i="1"/>
  <c r="K5" i="1"/>
  <c r="K10" i="1"/>
  <c r="K45" i="1"/>
  <c r="J52" i="1"/>
  <c r="K52" i="1" s="1"/>
  <c r="H54" i="1"/>
  <c r="J49" i="1"/>
  <c r="H49" i="1"/>
  <c r="H46" i="1"/>
  <c r="J42" i="1"/>
  <c r="K42" i="1" s="1"/>
  <c r="J38" i="1"/>
  <c r="K38" i="1" s="1"/>
  <c r="H34" i="1"/>
  <c r="G23" i="1"/>
  <c r="H23" i="1" s="1"/>
  <c r="K25" i="1"/>
  <c r="K36" i="1"/>
  <c r="E42" i="1"/>
  <c r="E43" i="1"/>
  <c r="D48" i="1"/>
  <c r="D60" i="1" s="1"/>
  <c r="E47" i="1"/>
  <c r="K43" i="1"/>
  <c r="K17" i="1"/>
  <c r="E10" i="1"/>
  <c r="E34" i="1"/>
  <c r="E16" i="1"/>
  <c r="E20" i="1"/>
  <c r="E6" i="1"/>
  <c r="K41" i="1"/>
  <c r="K46" i="1"/>
  <c r="I23" i="1"/>
  <c r="K18" i="1"/>
  <c r="K19" i="1"/>
  <c r="K20" i="1"/>
  <c r="K21" i="1"/>
  <c r="K22" i="1"/>
  <c r="I47" i="1"/>
  <c r="K27" i="1"/>
  <c r="K37" i="1"/>
  <c r="K39" i="1"/>
  <c r="E50" i="1"/>
  <c r="E61" i="1" s="1"/>
  <c r="K54" i="1"/>
  <c r="K31" i="1"/>
  <c r="K32" i="1"/>
  <c r="K33" i="1"/>
  <c r="F60" i="1"/>
  <c r="F58" i="1"/>
  <c r="F64" i="1" s="1"/>
  <c r="C62" i="1"/>
  <c r="E23" i="1"/>
  <c r="K24" i="1"/>
  <c r="H55" i="1"/>
  <c r="H62" i="1" s="1"/>
  <c r="J23" i="1"/>
  <c r="I57" i="1"/>
  <c r="I63" i="1" s="1"/>
  <c r="G61" i="1"/>
  <c r="J57" i="1"/>
  <c r="J63" i="1" s="1"/>
  <c r="J50" i="1" l="1"/>
  <c r="J61" i="1" s="1"/>
  <c r="C58" i="1"/>
  <c r="C64" i="1" s="1"/>
  <c r="D58" i="1"/>
  <c r="D64" i="1" s="1"/>
  <c r="J47" i="1"/>
  <c r="K47" i="1" s="1"/>
  <c r="J55" i="1"/>
  <c r="K49" i="1"/>
  <c r="G48" i="1"/>
  <c r="E48" i="1"/>
  <c r="E60" i="1" s="1"/>
  <c r="I48" i="1"/>
  <c r="K23" i="1"/>
  <c r="K50" i="1" l="1"/>
  <c r="K61" i="1" s="1"/>
  <c r="E58" i="1"/>
  <c r="E64" i="1" s="1"/>
  <c r="J48" i="1"/>
  <c r="J58" i="1" s="1"/>
  <c r="J62" i="1"/>
  <c r="K55" i="1"/>
  <c r="K62" i="1" s="1"/>
  <c r="G58" i="1"/>
  <c r="G60" i="1"/>
  <c r="H48" i="1"/>
  <c r="H60" i="1" s="1"/>
  <c r="I58" i="1"/>
  <c r="I64" i="1" s="1"/>
  <c r="I60" i="1"/>
  <c r="J60" i="1" l="1"/>
  <c r="K48" i="1"/>
  <c r="K60" i="1" s="1"/>
  <c r="G64" i="1"/>
  <c r="H58" i="1"/>
  <c r="H64" i="1" s="1"/>
  <c r="K58" i="1"/>
  <c r="K64" i="1" s="1"/>
  <c r="J64" i="1"/>
</calcChain>
</file>

<file path=xl/sharedStrings.xml><?xml version="1.0" encoding="utf-8"?>
<sst xmlns="http://schemas.openxmlformats.org/spreadsheetml/2006/main" count="77" uniqueCount="70">
  <si>
    <t>SLBC OF A.P.                                                                                                                        CONVENOR::ANDHRA BANK</t>
  </si>
  <si>
    <t>S.No.</t>
  </si>
  <si>
    <t>Name of the Bank</t>
  </si>
  <si>
    <t>Short Term Crop Production Loans</t>
  </si>
  <si>
    <t>Agrl.Term Loans including agriculture infrastructure &amp; ancillary activities</t>
  </si>
  <si>
    <t>Total Agriculture</t>
  </si>
  <si>
    <t>Target</t>
  </si>
  <si>
    <t xml:space="preserve"> Achvmt</t>
  </si>
  <si>
    <t>% of achvmt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</si>
  <si>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</si>
  <si>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</si>
  <si>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</si>
  <si>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</si>
  <si>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</si>
  <si>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</si>
  <si>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</si>
  <si>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</si>
  <si>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IDBI Bank Limited</t>
  </si>
  <si>
    <t>Indian Bank</t>
  </si>
  <si>
    <t>Indian Overseas Bank</t>
  </si>
  <si>
    <t>Oriental Bank of Commerce</t>
  </si>
  <si>
    <t>Punjab National Bank</t>
  </si>
  <si>
    <t>Punjab &amp; Sind Bank</t>
  </si>
  <si>
    <t>Syndicate Bank</t>
  </si>
  <si>
    <t>UCO Bank</t>
  </si>
  <si>
    <t>Union Bank of India</t>
  </si>
  <si>
    <t>United Bank of India</t>
  </si>
  <si>
    <t>State Bank of India</t>
  </si>
  <si>
    <t>Public  Sector  Banks  Total</t>
  </si>
  <si>
    <t>Axis Bank</t>
  </si>
  <si>
    <t>Catholic Syrian Bank Ltd</t>
  </si>
  <si>
    <t>NA</t>
  </si>
  <si>
    <t>City Union Bank Ltd</t>
  </si>
  <si>
    <t>Coastal Local Area Bank Ltd</t>
  </si>
  <si>
    <t>DCB Bank Limited</t>
  </si>
  <si>
    <t>Dhanalakshmi Bank</t>
  </si>
  <si>
    <t>Equitas Small Finance Bank Ltd</t>
  </si>
  <si>
    <t>Federal Bank Ltd</t>
  </si>
  <si>
    <t>HDFC Bank Ltd</t>
  </si>
  <si>
    <t>ICICI Bank Ltd.</t>
  </si>
  <si>
    <t>Indus Ind Bank</t>
  </si>
  <si>
    <t>Karnataka Bank Ltd</t>
  </si>
  <si>
    <t>Karur Vysya Bank Ltd</t>
  </si>
  <si>
    <t>Kotak Mahindra Bank</t>
  </si>
  <si>
    <t>KBS Local Area Bank</t>
  </si>
  <si>
    <t>Lakshmi Vilas Bank Ltd</t>
  </si>
  <si>
    <t>RBL Bank</t>
  </si>
  <si>
    <t>South Indian Bank Ltd</t>
  </si>
  <si>
    <t>Standard Chartered Bank</t>
  </si>
  <si>
    <t>Tamilnad Mercantile Bank</t>
  </si>
  <si>
    <t>Yes Bank</t>
  </si>
  <si>
    <t>Private Sector Banks Total</t>
  </si>
  <si>
    <t>Commercial Banks Total</t>
  </si>
  <si>
    <t>A.P.State Co-op Bank</t>
  </si>
  <si>
    <t>Co-operative Banks Total</t>
  </si>
  <si>
    <t>APGB</t>
  </si>
  <si>
    <t>APGVB</t>
  </si>
  <si>
    <t>CGGB</t>
  </si>
  <si>
    <t>SGB</t>
  </si>
  <si>
    <t>Regional Rural Banks Total</t>
  </si>
  <si>
    <t>A.P.S.F.C</t>
  </si>
  <si>
    <t>Others Total</t>
  </si>
  <si>
    <t>Grand Total</t>
  </si>
  <si>
    <t>Consolidation</t>
  </si>
  <si>
    <t>Commercial Banks</t>
  </si>
  <si>
    <t>Co-operative Banks</t>
  </si>
  <si>
    <t>Regional Rural Banks</t>
  </si>
  <si>
    <t>Others</t>
  </si>
  <si>
    <t>ANNUAL CREDIT PLAN 2019-20- BANK-WISE ACHIEVEMENT AS ON 30.06.2019 ( amount in crores )</t>
  </si>
  <si>
    <t>IDFC First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</si>
</sst>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Alignme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/>
    <xf numFmtId="0" fontId="1" fillId="0" borderId="1" xfId="0" applyFont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1" fillId="0" borderId="1" xfId="0" applyFont="1" applyBorder="1"/>
    <xf numFmtId="164" fontId="1" fillId="2" borderId="1" xfId="0" applyNumberFormat="1" applyFont="1" applyFill="1" applyBorder="1" applyAlignment="1"/>
    <xf numFmtId="2" fontId="1" fillId="2" borderId="1" xfId="0" applyNumberFormat="1" applyFont="1" applyFill="1" applyBorder="1" applyAlignment="1"/>
    <xf numFmtId="164" fontId="2" fillId="2" borderId="1" xfId="0" applyNumberFormat="1" applyFont="1" applyFill="1" applyBorder="1" applyAlignment="1"/>
    <xf numFmtId="2" fontId="2" fillId="2" borderId="1" xfId="0" applyNumberFormat="1" applyFont="1" applyFill="1" applyBorder="1" applyAlignment="1"/>
    <xf numFmtId="2" fontId="2" fillId="2" borderId="1" xfId="0" applyNumberFormat="1" applyFont="1" applyFill="1" applyBorder="1" applyAlignment="1">
      <alignment wrapText="1"/>
    </xf>
    <xf numFmtId="0" fontId="2" fillId="2" borderId="0" xfId="0" applyFont="1" applyFill="1" applyAlignment="1"/>
    <xf numFmtId="2" fontId="1" fillId="2" borderId="1" xfId="0" applyNumberFormat="1" applyFont="1" applyFill="1" applyBorder="1" applyAlignment="1">
      <alignment horizontal="right" wrapText="1"/>
    </xf>
    <xf numFmtId="2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K64"/>
  <sheetViews>
    <sheetView tabSelected="1" zoomScaleSheetLayoutView="71" workbookViewId="0">
      <pane xSplit="4" ySplit="4" topLeftCell="E5" activePane="bottomRight" state="frozen"/>
      <selection sqref="A1:XFD1048576"/>
      <selection pane="topRight" sqref="A1:XFD1048576"/>
      <selection pane="bottomLeft" sqref="A1:XFD1048576"/>
      <selection pane="bottomRight" activeCell="B3" sqref="B3:B4"/>
    </sheetView>
  </sheetViews>
  <sheetFormatPr defaultColWidth="20.7109375" defaultRowHeight="15" x14ac:dyDescent="0.25"/>
  <cols>
    <col min="1" max="1" width="8.140625" style="1" customWidth="1"/>
    <col min="2" max="2" width="29.42578125" style="1" customWidth="1"/>
    <col min="3" max="3" width="15.7109375" style="1" customWidth="1"/>
    <col min="4" max="4" width="12.85546875" style="1" customWidth="1"/>
    <col min="5" max="5" width="12.85546875" style="16" customWidth="1"/>
    <col min="6" max="7" width="12.42578125" style="1" customWidth="1"/>
    <col min="8" max="8" width="12.28515625" style="1" customWidth="1"/>
    <col min="9" max="9" width="12.42578125" style="1" customWidth="1"/>
    <col min="10" max="10" width="11.28515625" style="1" customWidth="1"/>
    <col min="11" max="11" width="10.7109375" style="1" customWidth="1"/>
    <col min="12" max="16384" width="20.7109375" style="1"/>
  </cols>
  <sheetData>
    <row r="1" spans="1:1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x14ac:dyDescent="0.25">
      <c r="A2" s="21" t="s">
        <v>68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47.25" customHeight="1" x14ac:dyDescent="0.25">
      <c r="A3" s="22" t="s">
        <v>1</v>
      </c>
      <c r="B3" s="23" t="s">
        <v>2</v>
      </c>
      <c r="C3" s="25" t="s">
        <v>3</v>
      </c>
      <c r="D3" s="26"/>
      <c r="E3" s="27"/>
      <c r="F3" s="28" t="s">
        <v>4</v>
      </c>
      <c r="G3" s="29"/>
      <c r="H3" s="30"/>
      <c r="I3" s="31" t="s">
        <v>5</v>
      </c>
      <c r="J3" s="31"/>
      <c r="K3" s="31"/>
    </row>
    <row r="4" spans="1:11" s="4" customFormat="1" ht="30" x14ac:dyDescent="0.25">
      <c r="A4" s="22"/>
      <c r="B4" s="24"/>
      <c r="C4" s="2" t="s">
        <v>6</v>
      </c>
      <c r="D4" s="3" t="s">
        <v>7</v>
      </c>
      <c r="E4" s="3" t="s">
        <v>8</v>
      </c>
      <c r="F4" s="2" t="s">
        <v>6</v>
      </c>
      <c r="G4" s="3" t="s">
        <v>7</v>
      </c>
      <c r="H4" s="3" t="s">
        <v>8</v>
      </c>
      <c r="I4" s="2" t="s">
        <v>6</v>
      </c>
      <c r="J4" s="3" t="s">
        <v>7</v>
      </c>
      <c r="K4" s="3" t="s">
        <v>8</v>
      </c>
    </row>
    <row r="5" spans="1:11" s="9" customFormat="1" x14ac:dyDescent="0.25">
      <c r="A5" s="5">
        <v>1</v>
      </c>
      <c r="B5" s="6" t="s">
        <v>9</v>
      </c>
      <c r="C5" s="7">
        <v>17.899999999999999</v>
      </c>
      <c r="D5" s="7">
        <v>0</v>
      </c>
      <c r="E5" s="8">
        <f>D5/C5%</f>
        <v>0</v>
      </c>
      <c r="F5" s="8">
        <v>23.718499999999999</v>
      </c>
      <c r="G5" s="8">
        <v>0</v>
      </c>
      <c r="H5" s="8">
        <f>G5/F5%</f>
        <v>0</v>
      </c>
      <c r="I5" s="8">
        <f t="shared" ref="I5:J27" si="0">C5+F5</f>
        <v>41.618499999999997</v>
      </c>
      <c r="J5" s="8">
        <f t="shared" si="0"/>
        <v>0</v>
      </c>
      <c r="K5" s="8">
        <f>J5/I5%</f>
        <v>0</v>
      </c>
    </row>
    <row r="6" spans="1:11" x14ac:dyDescent="0.25">
      <c r="A6" s="5">
        <v>2</v>
      </c>
      <c r="B6" s="10" t="s">
        <v>10</v>
      </c>
      <c r="C6" s="11">
        <v>11467.873299999999</v>
      </c>
      <c r="D6" s="11">
        <v>3981.7988</v>
      </c>
      <c r="E6" s="12">
        <f t="shared" ref="E6:E43" si="1">D6/C6%</f>
        <v>34.721335820827392</v>
      </c>
      <c r="F6" s="12">
        <v>7731.2799000000005</v>
      </c>
      <c r="G6" s="12">
        <v>1359.9859999999999</v>
      </c>
      <c r="H6" s="8">
        <f t="shared" ref="H6:H58" si="2">G6/F6%</f>
        <v>17.590696722802647</v>
      </c>
      <c r="I6" s="12">
        <f t="shared" si="0"/>
        <v>19199.153200000001</v>
      </c>
      <c r="J6" s="8">
        <f t="shared" si="0"/>
        <v>5341.7847999999994</v>
      </c>
      <c r="K6" s="12">
        <f t="shared" ref="K6:K58" si="3">J6/I6%</f>
        <v>27.823022944574447</v>
      </c>
    </row>
    <row r="7" spans="1:11" x14ac:dyDescent="0.25">
      <c r="A7" s="5">
        <v>3</v>
      </c>
      <c r="B7" s="10" t="s">
        <v>11</v>
      </c>
      <c r="C7" s="11">
        <v>2057.4079999999999</v>
      </c>
      <c r="D7" s="11">
        <v>1117.2</v>
      </c>
      <c r="E7" s="12">
        <f t="shared" si="1"/>
        <v>54.301334494665142</v>
      </c>
      <c r="F7" s="12">
        <v>706.30489999999998</v>
      </c>
      <c r="G7" s="12">
        <v>151.24510000000001</v>
      </c>
      <c r="H7" s="8">
        <f t="shared" si="2"/>
        <v>21.413570824724566</v>
      </c>
      <c r="I7" s="12">
        <f t="shared" si="0"/>
        <v>2763.7129</v>
      </c>
      <c r="J7" s="8">
        <f t="shared" si="0"/>
        <v>1268.4451000000001</v>
      </c>
      <c r="K7" s="12">
        <f t="shared" si="3"/>
        <v>45.896413480575355</v>
      </c>
    </row>
    <row r="8" spans="1:11" x14ac:dyDescent="0.25">
      <c r="A8" s="5">
        <v>4</v>
      </c>
      <c r="B8" s="10" t="s">
        <v>12</v>
      </c>
      <c r="C8" s="11">
        <v>1192.1306999999999</v>
      </c>
      <c r="D8" s="11">
        <v>386.96</v>
      </c>
      <c r="E8" s="12">
        <f t="shared" si="1"/>
        <v>32.459528137309107</v>
      </c>
      <c r="F8" s="12">
        <v>375.42340000000002</v>
      </c>
      <c r="G8" s="12">
        <v>52.08</v>
      </c>
      <c r="H8" s="8">
        <f t="shared" si="2"/>
        <v>13.872337206471412</v>
      </c>
      <c r="I8" s="12">
        <f t="shared" si="0"/>
        <v>1567.5540999999998</v>
      </c>
      <c r="J8" s="8">
        <f t="shared" si="0"/>
        <v>439.03999999999996</v>
      </c>
      <c r="K8" s="12">
        <f t="shared" si="3"/>
        <v>28.007964764980041</v>
      </c>
    </row>
    <row r="9" spans="1:11" x14ac:dyDescent="0.25">
      <c r="A9" s="5">
        <v>5</v>
      </c>
      <c r="B9" s="10" t="s">
        <v>13</v>
      </c>
      <c r="C9" s="11">
        <v>38.102699999999999</v>
      </c>
      <c r="D9" s="11">
        <v>0</v>
      </c>
      <c r="E9" s="12">
        <f t="shared" si="1"/>
        <v>0</v>
      </c>
      <c r="F9" s="12">
        <v>0.14069999999999999</v>
      </c>
      <c r="G9" s="12">
        <v>0</v>
      </c>
      <c r="H9" s="8">
        <f t="shared" si="2"/>
        <v>0</v>
      </c>
      <c r="I9" s="12">
        <f t="shared" si="0"/>
        <v>38.243400000000001</v>
      </c>
      <c r="J9" s="8">
        <f t="shared" si="0"/>
        <v>0</v>
      </c>
      <c r="K9" s="12">
        <f t="shared" si="3"/>
        <v>0</v>
      </c>
    </row>
    <row r="10" spans="1:11" x14ac:dyDescent="0.25">
      <c r="A10" s="5">
        <v>6</v>
      </c>
      <c r="B10" s="10" t="s">
        <v>14</v>
      </c>
      <c r="C10" s="11">
        <v>6694.9173000000001</v>
      </c>
      <c r="D10" s="11">
        <v>2197.38</v>
      </c>
      <c r="E10" s="12">
        <f t="shared" si="1"/>
        <v>32.821615287167177</v>
      </c>
      <c r="F10" s="12">
        <v>544.0847</v>
      </c>
      <c r="G10" s="12">
        <v>118.19886000000001</v>
      </c>
      <c r="H10" s="8">
        <f t="shared" si="2"/>
        <v>21.724349168429111</v>
      </c>
      <c r="I10" s="12">
        <f t="shared" si="0"/>
        <v>7239.0020000000004</v>
      </c>
      <c r="J10" s="8">
        <f t="shared" si="0"/>
        <v>2315.5788600000001</v>
      </c>
      <c r="K10" s="12">
        <f t="shared" si="3"/>
        <v>31.987542757965805</v>
      </c>
    </row>
    <row r="11" spans="1:11" x14ac:dyDescent="0.25">
      <c r="A11" s="5">
        <v>7</v>
      </c>
      <c r="B11" s="10" t="s">
        <v>15</v>
      </c>
      <c r="C11" s="11">
        <v>867.19269999999995</v>
      </c>
      <c r="D11" s="11">
        <v>316.66420000000005</v>
      </c>
      <c r="E11" s="12">
        <f t="shared" si="1"/>
        <v>36.516013107582665</v>
      </c>
      <c r="F11" s="12">
        <v>523.80539999999996</v>
      </c>
      <c r="G11" s="12">
        <v>156.91749999999999</v>
      </c>
      <c r="H11" s="8">
        <f t="shared" si="2"/>
        <v>29.957213117695996</v>
      </c>
      <c r="I11" s="12">
        <f t="shared" si="0"/>
        <v>1390.9980999999998</v>
      </c>
      <c r="J11" s="8">
        <f t="shared" si="0"/>
        <v>473.58170000000007</v>
      </c>
      <c r="K11" s="12">
        <f t="shared" si="3"/>
        <v>34.04617878342178</v>
      </c>
    </row>
    <row r="12" spans="1:11" x14ac:dyDescent="0.25">
      <c r="A12" s="5">
        <v>8</v>
      </c>
      <c r="B12" s="10" t="s">
        <v>16</v>
      </c>
      <c r="C12" s="11">
        <v>602.00400000000002</v>
      </c>
      <c r="D12" s="11">
        <v>640.22</v>
      </c>
      <c r="E12" s="12">
        <f t="shared" si="1"/>
        <v>106.34813057720548</v>
      </c>
      <c r="F12" s="12">
        <v>143.23699999999999</v>
      </c>
      <c r="G12" s="12">
        <v>207.43</v>
      </c>
      <c r="H12" s="8">
        <f t="shared" si="2"/>
        <v>144.8159344303497</v>
      </c>
      <c r="I12" s="12">
        <f t="shared" si="0"/>
        <v>745.24099999999999</v>
      </c>
      <c r="J12" s="8">
        <f t="shared" si="0"/>
        <v>847.65000000000009</v>
      </c>
      <c r="K12" s="12">
        <f t="shared" si="3"/>
        <v>113.74172918559233</v>
      </c>
    </row>
    <row r="13" spans="1:11" x14ac:dyDescent="0.25">
      <c r="A13" s="5">
        <v>9</v>
      </c>
      <c r="B13" s="10" t="s">
        <v>18</v>
      </c>
      <c r="C13" s="11">
        <v>4131.8747000000003</v>
      </c>
      <c r="D13" s="11">
        <v>1420.1934999999999</v>
      </c>
      <c r="E13" s="12">
        <f t="shared" si="1"/>
        <v>34.371649750172722</v>
      </c>
      <c r="F13" s="12">
        <v>977.83519999999999</v>
      </c>
      <c r="G13" s="12">
        <v>118.70180000000001</v>
      </c>
      <c r="H13" s="8">
        <f t="shared" si="2"/>
        <v>12.139243913493809</v>
      </c>
      <c r="I13" s="12">
        <f t="shared" si="0"/>
        <v>5109.7098999999998</v>
      </c>
      <c r="J13" s="8">
        <f t="shared" si="0"/>
        <v>1538.8952999999999</v>
      </c>
      <c r="K13" s="12">
        <f t="shared" si="3"/>
        <v>30.117077683803533</v>
      </c>
    </row>
    <row r="14" spans="1:11" x14ac:dyDescent="0.25">
      <c r="A14" s="5">
        <v>10</v>
      </c>
      <c r="B14" s="10" t="s">
        <v>19</v>
      </c>
      <c r="C14" s="11">
        <v>1287.6932999999999</v>
      </c>
      <c r="D14" s="11">
        <v>389.12</v>
      </c>
      <c r="E14" s="12">
        <f t="shared" si="1"/>
        <v>30.218375757643535</v>
      </c>
      <c r="F14" s="12">
        <v>793.12239999999997</v>
      </c>
      <c r="G14" s="12">
        <v>203.61</v>
      </c>
      <c r="H14" s="8">
        <f t="shared" si="2"/>
        <v>25.6719517693612</v>
      </c>
      <c r="I14" s="12">
        <f t="shared" si="0"/>
        <v>2080.8157000000001</v>
      </c>
      <c r="J14" s="8">
        <f t="shared" si="0"/>
        <v>592.73</v>
      </c>
      <c r="K14" s="12">
        <f t="shared" si="3"/>
        <v>28.485463657353218</v>
      </c>
    </row>
    <row r="15" spans="1:11" x14ac:dyDescent="0.25">
      <c r="A15" s="5">
        <v>11</v>
      </c>
      <c r="B15" s="10" t="s">
        <v>20</v>
      </c>
      <c r="C15" s="11">
        <v>122.6947</v>
      </c>
      <c r="D15" s="11">
        <v>31.824999999999996</v>
      </c>
      <c r="E15" s="12">
        <f t="shared" si="1"/>
        <v>25.938365715878515</v>
      </c>
      <c r="F15" s="12">
        <v>38.345799999999997</v>
      </c>
      <c r="G15" s="12">
        <v>40.103999999999999</v>
      </c>
      <c r="H15" s="8">
        <f t="shared" si="2"/>
        <v>104.5851175356884</v>
      </c>
      <c r="I15" s="12">
        <f t="shared" si="0"/>
        <v>161.04050000000001</v>
      </c>
      <c r="J15" s="8">
        <f t="shared" si="0"/>
        <v>71.929000000000002</v>
      </c>
      <c r="K15" s="12">
        <f t="shared" si="3"/>
        <v>44.665161869219233</v>
      </c>
    </row>
    <row r="16" spans="1:11" x14ac:dyDescent="0.25">
      <c r="A16" s="5">
        <v>12</v>
      </c>
      <c r="B16" s="10" t="s">
        <v>21</v>
      </c>
      <c r="C16" s="11">
        <v>46.761299999999999</v>
      </c>
      <c r="D16" s="11">
        <v>17.88</v>
      </c>
      <c r="E16" s="12">
        <f t="shared" si="1"/>
        <v>38.236747053653339</v>
      </c>
      <c r="F16" s="12">
        <v>207.52789999999999</v>
      </c>
      <c r="G16" s="12">
        <v>96.216300000000004</v>
      </c>
      <c r="H16" s="8">
        <f t="shared" si="2"/>
        <v>46.363067327332857</v>
      </c>
      <c r="I16" s="12">
        <f t="shared" si="0"/>
        <v>254.28919999999999</v>
      </c>
      <c r="J16" s="8">
        <f t="shared" si="0"/>
        <v>114.0963</v>
      </c>
      <c r="K16" s="12">
        <f t="shared" si="3"/>
        <v>44.868716406359368</v>
      </c>
    </row>
    <row r="17" spans="1:11" x14ac:dyDescent="0.25">
      <c r="A17" s="5">
        <v>13</v>
      </c>
      <c r="B17" s="10" t="s">
        <v>22</v>
      </c>
      <c r="C17" s="11">
        <v>0.20399999999999999</v>
      </c>
      <c r="D17" s="11">
        <v>0</v>
      </c>
      <c r="E17" s="12">
        <v>0</v>
      </c>
      <c r="F17" s="12">
        <v>0.70609999999999995</v>
      </c>
      <c r="G17" s="12">
        <v>0</v>
      </c>
      <c r="H17" s="8">
        <f t="shared" si="2"/>
        <v>0</v>
      </c>
      <c r="I17" s="12">
        <f t="shared" si="0"/>
        <v>0.91009999999999991</v>
      </c>
      <c r="J17" s="8">
        <f t="shared" si="0"/>
        <v>0</v>
      </c>
      <c r="K17" s="12">
        <f t="shared" si="3"/>
        <v>0</v>
      </c>
    </row>
    <row r="18" spans="1:11" x14ac:dyDescent="0.25">
      <c r="A18" s="5">
        <v>14</v>
      </c>
      <c r="B18" s="10" t="s">
        <v>23</v>
      </c>
      <c r="C18" s="11">
        <v>5339.1352999999999</v>
      </c>
      <c r="D18" s="11">
        <v>5086.0168000000003</v>
      </c>
      <c r="E18" s="12">
        <f t="shared" si="1"/>
        <v>95.25918550893438</v>
      </c>
      <c r="F18" s="12">
        <v>3272.9758999999999</v>
      </c>
      <c r="G18" s="12">
        <v>1232.2662</v>
      </c>
      <c r="H18" s="8">
        <f t="shared" si="2"/>
        <v>37.649718105165391</v>
      </c>
      <c r="I18" s="12">
        <f t="shared" si="0"/>
        <v>8612.1111999999994</v>
      </c>
      <c r="J18" s="8">
        <f t="shared" si="0"/>
        <v>6318.2830000000004</v>
      </c>
      <c r="K18" s="12">
        <f t="shared" si="3"/>
        <v>73.365088458216846</v>
      </c>
    </row>
    <row r="19" spans="1:11" x14ac:dyDescent="0.25">
      <c r="A19" s="5">
        <v>15</v>
      </c>
      <c r="B19" s="10" t="s">
        <v>24</v>
      </c>
      <c r="C19" s="11">
        <v>82.665300000000002</v>
      </c>
      <c r="D19" s="11">
        <v>15.3</v>
      </c>
      <c r="E19" s="12">
        <f t="shared" si="1"/>
        <v>18.508370501286514</v>
      </c>
      <c r="F19" s="12">
        <v>16.5244</v>
      </c>
      <c r="G19" s="12">
        <v>13.7</v>
      </c>
      <c r="H19" s="8">
        <f t="shared" si="2"/>
        <v>82.907700128295119</v>
      </c>
      <c r="I19" s="12">
        <f t="shared" si="0"/>
        <v>99.189700000000002</v>
      </c>
      <c r="J19" s="8">
        <f t="shared" si="0"/>
        <v>29</v>
      </c>
      <c r="K19" s="12">
        <f t="shared" si="3"/>
        <v>29.236906654622405</v>
      </c>
    </row>
    <row r="20" spans="1:11" x14ac:dyDescent="0.25">
      <c r="A20" s="5">
        <v>16</v>
      </c>
      <c r="B20" s="10" t="s">
        <v>25</v>
      </c>
      <c r="C20" s="11">
        <v>2733.8492999999999</v>
      </c>
      <c r="D20" s="11">
        <v>499.83510000000001</v>
      </c>
      <c r="E20" s="12">
        <f t="shared" si="1"/>
        <v>18.283198711794391</v>
      </c>
      <c r="F20" s="12">
        <v>634.09310000000005</v>
      </c>
      <c r="G20" s="12">
        <v>609.16620000000012</v>
      </c>
      <c r="H20" s="8">
        <f t="shared" si="2"/>
        <v>96.068889568424581</v>
      </c>
      <c r="I20" s="12">
        <f t="shared" si="0"/>
        <v>3367.9423999999999</v>
      </c>
      <c r="J20" s="8">
        <f t="shared" si="0"/>
        <v>1109.0013000000001</v>
      </c>
      <c r="K20" s="12">
        <f t="shared" si="3"/>
        <v>32.928155184601735</v>
      </c>
    </row>
    <row r="21" spans="1:11" x14ac:dyDescent="0.25">
      <c r="A21" s="5">
        <v>17</v>
      </c>
      <c r="B21" s="10" t="s">
        <v>26</v>
      </c>
      <c r="C21" s="11">
        <v>7.2759999999999998</v>
      </c>
      <c r="D21" s="11">
        <v>0.78950000000000009</v>
      </c>
      <c r="E21" s="12">
        <f t="shared" si="1"/>
        <v>10.850742166025292</v>
      </c>
      <c r="F21" s="12">
        <v>4.3146000000000004</v>
      </c>
      <c r="G21" s="12">
        <v>0.32</v>
      </c>
      <c r="H21" s="8">
        <f t="shared" si="2"/>
        <v>7.4166782552264401</v>
      </c>
      <c r="I21" s="12">
        <f t="shared" si="0"/>
        <v>11.5906</v>
      </c>
      <c r="J21" s="8">
        <f t="shared" si="0"/>
        <v>1.1095000000000002</v>
      </c>
      <c r="K21" s="12">
        <f t="shared" si="3"/>
        <v>9.5724121270684872</v>
      </c>
    </row>
    <row r="22" spans="1:11" x14ac:dyDescent="0.25">
      <c r="A22" s="5">
        <v>18</v>
      </c>
      <c r="B22" s="10" t="s">
        <v>27</v>
      </c>
      <c r="C22" s="11">
        <v>15794.866</v>
      </c>
      <c r="D22" s="11">
        <v>4317.3499999999995</v>
      </c>
      <c r="E22" s="12">
        <f t="shared" si="1"/>
        <v>27.333881781586495</v>
      </c>
      <c r="F22" s="12">
        <v>1608.3638000000001</v>
      </c>
      <c r="G22" s="12">
        <v>569.01999999999987</v>
      </c>
      <c r="H22" s="8">
        <f t="shared" si="2"/>
        <v>35.378811684271916</v>
      </c>
      <c r="I22" s="12">
        <f t="shared" si="0"/>
        <v>17403.229800000001</v>
      </c>
      <c r="J22" s="8">
        <f t="shared" si="0"/>
        <v>4886.369999999999</v>
      </c>
      <c r="K22" s="12">
        <f t="shared" si="3"/>
        <v>28.077374465284592</v>
      </c>
    </row>
    <row r="23" spans="1:11" s="16" customFormat="1" x14ac:dyDescent="0.25">
      <c r="A23" s="32" t="s">
        <v>28</v>
      </c>
      <c r="B23" s="32"/>
      <c r="C23" s="13">
        <f>SUM(C5:C22)</f>
        <v>52484.548600000002</v>
      </c>
      <c r="D23" s="13">
        <f>SUM(D5:D22)</f>
        <v>20418.532900000002</v>
      </c>
      <c r="E23" s="14">
        <f t="shared" si="1"/>
        <v>38.903893516576801</v>
      </c>
      <c r="F23" s="13">
        <f>SUM(F5:F22)</f>
        <v>17601.803699999993</v>
      </c>
      <c r="G23" s="13">
        <f>SUM(G5:G22)</f>
        <v>4928.9619599999996</v>
      </c>
      <c r="H23" s="15">
        <f t="shared" si="2"/>
        <v>28.002595893056128</v>
      </c>
      <c r="I23" s="13">
        <f>SUM(I5:I22)</f>
        <v>70086.352300000013</v>
      </c>
      <c r="J23" s="13">
        <f>SUM(J5:J22)</f>
        <v>25347.494859999995</v>
      </c>
      <c r="K23" s="14">
        <f t="shared" si="3"/>
        <v>36.166092296402752</v>
      </c>
    </row>
    <row r="24" spans="1:11" x14ac:dyDescent="0.25">
      <c r="A24" s="10">
        <v>19</v>
      </c>
      <c r="B24" s="10" t="s">
        <v>29</v>
      </c>
      <c r="C24" s="11">
        <v>436.86599999999999</v>
      </c>
      <c r="D24" s="11">
        <v>155.72540000000001</v>
      </c>
      <c r="E24" s="12">
        <f t="shared" si="1"/>
        <v>35.646033337453588</v>
      </c>
      <c r="F24" s="12">
        <v>143.49529999999999</v>
      </c>
      <c r="G24" s="12">
        <v>313.18639999999999</v>
      </c>
      <c r="H24" s="8">
        <f t="shared" si="2"/>
        <v>218.25551080767107</v>
      </c>
      <c r="I24" s="12">
        <f t="shared" si="0"/>
        <v>580.36130000000003</v>
      </c>
      <c r="J24" s="8">
        <f t="shared" si="0"/>
        <v>468.91179999999997</v>
      </c>
      <c r="K24" s="12">
        <f t="shared" si="3"/>
        <v>80.796531402076596</v>
      </c>
    </row>
    <row r="25" spans="1:11" x14ac:dyDescent="0.25">
      <c r="A25" s="10">
        <v>20</v>
      </c>
      <c r="B25" s="10" t="s">
        <v>30</v>
      </c>
      <c r="C25" s="11">
        <v>14.427300000000001</v>
      </c>
      <c r="D25" s="11">
        <v>24.52</v>
      </c>
      <c r="E25" s="12">
        <f t="shared" si="1"/>
        <v>169.95557034233707</v>
      </c>
      <c r="F25" s="12">
        <v>0</v>
      </c>
      <c r="G25" s="12">
        <v>0</v>
      </c>
      <c r="H25" s="17" t="s">
        <v>31</v>
      </c>
      <c r="I25" s="12">
        <f t="shared" si="0"/>
        <v>14.427300000000001</v>
      </c>
      <c r="J25" s="8">
        <f t="shared" si="0"/>
        <v>24.52</v>
      </c>
      <c r="K25" s="12">
        <f t="shared" si="3"/>
        <v>169.95557034233707</v>
      </c>
    </row>
    <row r="26" spans="1:11" x14ac:dyDescent="0.25">
      <c r="A26" s="10">
        <v>21</v>
      </c>
      <c r="B26" s="10" t="s">
        <v>32</v>
      </c>
      <c r="C26" s="11">
        <v>136.578</v>
      </c>
      <c r="D26" s="11">
        <v>48.499790500000003</v>
      </c>
      <c r="E26" s="12">
        <f t="shared" si="1"/>
        <v>35.510690228294457</v>
      </c>
      <c r="F26" s="12">
        <v>207.13749999999999</v>
      </c>
      <c r="G26" s="12">
        <v>16.9634</v>
      </c>
      <c r="H26" s="8">
        <f t="shared" si="2"/>
        <v>8.1894393820529849</v>
      </c>
      <c r="I26" s="12">
        <f t="shared" si="0"/>
        <v>343.71550000000002</v>
      </c>
      <c r="J26" s="8">
        <f t="shared" si="0"/>
        <v>65.463190499999996</v>
      </c>
      <c r="K26" s="12">
        <f t="shared" si="3"/>
        <v>19.045748736964143</v>
      </c>
    </row>
    <row r="27" spans="1:11" x14ac:dyDescent="0.25">
      <c r="A27" s="10">
        <v>22</v>
      </c>
      <c r="B27" s="10" t="s">
        <v>33</v>
      </c>
      <c r="C27" s="11">
        <v>63.648000000000003</v>
      </c>
      <c r="D27" s="11">
        <v>21.612599999999997</v>
      </c>
      <c r="E27" s="12">
        <f t="shared" si="1"/>
        <v>33.956447963800898</v>
      </c>
      <c r="F27" s="12">
        <v>26.825500000000002</v>
      </c>
      <c r="G27" s="12">
        <v>0</v>
      </c>
      <c r="H27" s="8">
        <f t="shared" si="2"/>
        <v>0</v>
      </c>
      <c r="I27" s="12">
        <f t="shared" si="0"/>
        <v>90.473500000000001</v>
      </c>
      <c r="J27" s="8">
        <f t="shared" si="0"/>
        <v>21.612599999999997</v>
      </c>
      <c r="K27" s="12">
        <f t="shared" si="3"/>
        <v>23.888320889542236</v>
      </c>
    </row>
    <row r="28" spans="1:11" x14ac:dyDescent="0.25">
      <c r="A28" s="10">
        <v>23</v>
      </c>
      <c r="B28" s="10" t="s">
        <v>34</v>
      </c>
      <c r="C28" s="11">
        <v>39.1</v>
      </c>
      <c r="D28" s="11">
        <v>8.4856999999999996</v>
      </c>
      <c r="E28" s="12">
        <f t="shared" si="1"/>
        <v>21.702557544757031</v>
      </c>
      <c r="F28" s="12">
        <v>3.4704000000000002</v>
      </c>
      <c r="G28" s="12">
        <v>6.0499999999999998E-2</v>
      </c>
      <c r="H28" s="8">
        <f t="shared" si="2"/>
        <v>1.7433148916551406</v>
      </c>
      <c r="I28" s="12">
        <f t="shared" ref="I28:J57" si="4">C28+F28</f>
        <v>42.570399999999999</v>
      </c>
      <c r="J28" s="8">
        <f t="shared" si="4"/>
        <v>8.5461999999999989</v>
      </c>
      <c r="K28" s="12">
        <f t="shared" si="3"/>
        <v>20.075451487418487</v>
      </c>
    </row>
    <row r="29" spans="1:11" x14ac:dyDescent="0.25">
      <c r="A29" s="10">
        <v>24</v>
      </c>
      <c r="B29" s="10" t="s">
        <v>35</v>
      </c>
      <c r="C29" s="11">
        <v>50.1387</v>
      </c>
      <c r="D29" s="11">
        <v>39.86</v>
      </c>
      <c r="E29" s="12">
        <f t="shared" si="1"/>
        <v>79.499468474451859</v>
      </c>
      <c r="F29" s="12">
        <v>0</v>
      </c>
      <c r="G29" s="12">
        <v>0</v>
      </c>
      <c r="H29" s="8">
        <v>0</v>
      </c>
      <c r="I29" s="12">
        <f t="shared" si="4"/>
        <v>50.1387</v>
      </c>
      <c r="J29" s="8">
        <f t="shared" si="4"/>
        <v>39.86</v>
      </c>
      <c r="K29" s="12">
        <f t="shared" si="3"/>
        <v>79.499468474451859</v>
      </c>
    </row>
    <row r="30" spans="1:11" x14ac:dyDescent="0.25">
      <c r="A30" s="10">
        <v>25</v>
      </c>
      <c r="B30" s="10" t="s">
        <v>36</v>
      </c>
      <c r="C30" s="11">
        <v>0</v>
      </c>
      <c r="D30" s="11">
        <v>0</v>
      </c>
      <c r="E30" s="12">
        <v>0</v>
      </c>
      <c r="F30" s="12">
        <v>0</v>
      </c>
      <c r="G30" s="12">
        <v>0</v>
      </c>
      <c r="H30" s="8">
        <v>0</v>
      </c>
      <c r="I30" s="12">
        <f t="shared" si="4"/>
        <v>0</v>
      </c>
      <c r="J30" s="8">
        <f t="shared" si="4"/>
        <v>0</v>
      </c>
      <c r="K30" s="12">
        <v>0</v>
      </c>
    </row>
    <row r="31" spans="1:11" x14ac:dyDescent="0.25">
      <c r="A31" s="10">
        <v>26</v>
      </c>
      <c r="B31" s="10" t="s">
        <v>37</v>
      </c>
      <c r="C31" s="11">
        <v>187.102</v>
      </c>
      <c r="D31" s="11">
        <v>66.057320000000004</v>
      </c>
      <c r="E31" s="12">
        <f t="shared" si="1"/>
        <v>35.30551250120255</v>
      </c>
      <c r="F31" s="12">
        <v>44.5306</v>
      </c>
      <c r="G31" s="12">
        <v>13.411519999999999</v>
      </c>
      <c r="H31" s="8">
        <f t="shared" si="2"/>
        <v>30.117537154226532</v>
      </c>
      <c r="I31" s="12">
        <f t="shared" si="4"/>
        <v>231.6326</v>
      </c>
      <c r="J31" s="8">
        <f t="shared" si="4"/>
        <v>79.46884</v>
      </c>
      <c r="K31" s="12">
        <f t="shared" si="3"/>
        <v>34.308141427415656</v>
      </c>
    </row>
    <row r="32" spans="1:11" x14ac:dyDescent="0.25">
      <c r="A32" s="10">
        <v>27</v>
      </c>
      <c r="B32" s="10" t="s">
        <v>38</v>
      </c>
      <c r="C32" s="11">
        <v>1515.9467</v>
      </c>
      <c r="D32" s="11">
        <v>382.36519999999996</v>
      </c>
      <c r="E32" s="12">
        <f t="shared" si="1"/>
        <v>25.222865685185369</v>
      </c>
      <c r="F32" s="12">
        <v>2040.644</v>
      </c>
      <c r="G32" s="12">
        <v>244.2148</v>
      </c>
      <c r="H32" s="8">
        <f t="shared" si="2"/>
        <v>11.967535738717777</v>
      </c>
      <c r="I32" s="12">
        <f t="shared" si="4"/>
        <v>3556.5906999999997</v>
      </c>
      <c r="J32" s="8">
        <f t="shared" si="4"/>
        <v>626.57999999999993</v>
      </c>
      <c r="K32" s="12">
        <f t="shared" si="3"/>
        <v>17.617433459520658</v>
      </c>
    </row>
    <row r="33" spans="1:11" x14ac:dyDescent="0.25">
      <c r="A33" s="10">
        <v>28</v>
      </c>
      <c r="B33" s="10" t="s">
        <v>39</v>
      </c>
      <c r="C33" s="11">
        <v>642.58870000000002</v>
      </c>
      <c r="D33" s="11">
        <v>163.84630000000001</v>
      </c>
      <c r="E33" s="12">
        <f t="shared" si="1"/>
        <v>25.49784955757859</v>
      </c>
      <c r="F33" s="12">
        <v>1417.8704</v>
      </c>
      <c r="G33" s="12">
        <v>249.66120000000001</v>
      </c>
      <c r="H33" s="8">
        <f t="shared" si="2"/>
        <v>17.608181960777234</v>
      </c>
      <c r="I33" s="12">
        <f t="shared" si="4"/>
        <v>2060.4591</v>
      </c>
      <c r="J33" s="8">
        <f t="shared" si="4"/>
        <v>413.50750000000005</v>
      </c>
      <c r="K33" s="12">
        <f t="shared" si="3"/>
        <v>20.068707017770947</v>
      </c>
    </row>
    <row r="34" spans="1:11" x14ac:dyDescent="0.25">
      <c r="A34" s="10">
        <v>29</v>
      </c>
      <c r="B34" s="10" t="s">
        <v>17</v>
      </c>
      <c r="C34" s="11">
        <v>819.23</v>
      </c>
      <c r="D34" s="11">
        <v>122.09</v>
      </c>
      <c r="E34" s="12">
        <f>D34/C34%</f>
        <v>14.90301868828046</v>
      </c>
      <c r="F34" s="12">
        <v>81.026499999999999</v>
      </c>
      <c r="G34" s="12">
        <v>4.5445000000000002</v>
      </c>
      <c r="H34" s="8">
        <f>G34/F34%</f>
        <v>5.6086588955465189</v>
      </c>
      <c r="I34" s="12">
        <f>C34+F34</f>
        <v>900.25649999999996</v>
      </c>
      <c r="J34" s="8">
        <f>D34+G34</f>
        <v>126.6345</v>
      </c>
      <c r="K34" s="12">
        <f>J34/I34%</f>
        <v>14.066491050050738</v>
      </c>
    </row>
    <row r="35" spans="1:11" x14ac:dyDescent="0.25">
      <c r="A35" s="10">
        <v>30</v>
      </c>
      <c r="B35" s="10" t="s">
        <v>69</v>
      </c>
      <c r="C35" s="11">
        <v>0</v>
      </c>
      <c r="D35" s="11">
        <v>0.21</v>
      </c>
      <c r="E35" s="18">
        <v>0</v>
      </c>
      <c r="F35" s="12">
        <v>0</v>
      </c>
      <c r="G35" s="12">
        <v>2</v>
      </c>
      <c r="H35" s="8">
        <v>0</v>
      </c>
      <c r="I35" s="12">
        <f t="shared" si="4"/>
        <v>0</v>
      </c>
      <c r="J35" s="8">
        <f t="shared" si="4"/>
        <v>2.21</v>
      </c>
      <c r="K35" s="18">
        <v>0</v>
      </c>
    </row>
    <row r="36" spans="1:11" x14ac:dyDescent="0.25">
      <c r="A36" s="10">
        <v>31</v>
      </c>
      <c r="B36" s="10" t="s">
        <v>40</v>
      </c>
      <c r="C36" s="11">
        <v>0</v>
      </c>
      <c r="D36" s="11">
        <v>0</v>
      </c>
      <c r="E36" s="12">
        <v>0</v>
      </c>
      <c r="F36" s="12">
        <v>696.90959999999995</v>
      </c>
      <c r="G36" s="12">
        <v>114.6</v>
      </c>
      <c r="H36" s="8">
        <f t="shared" si="2"/>
        <v>16.444026599719678</v>
      </c>
      <c r="I36" s="12">
        <f t="shared" si="4"/>
        <v>696.90959999999995</v>
      </c>
      <c r="J36" s="8">
        <f t="shared" si="4"/>
        <v>114.6</v>
      </c>
      <c r="K36" s="12">
        <f t="shared" si="3"/>
        <v>16.444026599719678</v>
      </c>
    </row>
    <row r="37" spans="1:11" x14ac:dyDescent="0.25">
      <c r="A37" s="10">
        <v>32</v>
      </c>
      <c r="B37" s="10" t="s">
        <v>41</v>
      </c>
      <c r="C37" s="11">
        <v>350.8913</v>
      </c>
      <c r="D37" s="11">
        <v>41.007600000000004</v>
      </c>
      <c r="E37" s="12">
        <f t="shared" si="1"/>
        <v>11.686696136381837</v>
      </c>
      <c r="F37" s="12">
        <v>104.0145</v>
      </c>
      <c r="G37" s="12">
        <v>18.484200000000001</v>
      </c>
      <c r="H37" s="8">
        <f t="shared" si="2"/>
        <v>17.770791572328861</v>
      </c>
      <c r="I37" s="12">
        <f t="shared" si="4"/>
        <v>454.9058</v>
      </c>
      <c r="J37" s="8">
        <f t="shared" si="4"/>
        <v>59.491800000000005</v>
      </c>
      <c r="K37" s="12">
        <f t="shared" si="3"/>
        <v>13.077828420741175</v>
      </c>
    </row>
    <row r="38" spans="1:11" x14ac:dyDescent="0.25">
      <c r="A38" s="10">
        <v>33</v>
      </c>
      <c r="B38" s="10" t="s">
        <v>42</v>
      </c>
      <c r="C38" s="11">
        <v>1058.8053</v>
      </c>
      <c r="D38" s="11">
        <v>420.09</v>
      </c>
      <c r="E38" s="12">
        <f t="shared" si="1"/>
        <v>39.675849752546569</v>
      </c>
      <c r="F38" s="12">
        <v>27.3963</v>
      </c>
      <c r="G38" s="12">
        <v>2.0900000000000003</v>
      </c>
      <c r="H38" s="8">
        <f t="shared" si="2"/>
        <v>7.6287673882969607</v>
      </c>
      <c r="I38" s="12">
        <f t="shared" si="4"/>
        <v>1086.2016000000001</v>
      </c>
      <c r="J38" s="8">
        <f t="shared" si="4"/>
        <v>422.17999999999995</v>
      </c>
      <c r="K38" s="12">
        <f t="shared" si="3"/>
        <v>38.867554604964667</v>
      </c>
    </row>
    <row r="39" spans="1:11" x14ac:dyDescent="0.25">
      <c r="A39" s="10">
        <v>34</v>
      </c>
      <c r="B39" s="10" t="s">
        <v>43</v>
      </c>
      <c r="C39" s="11">
        <v>65.359300000000005</v>
      </c>
      <c r="D39" s="11">
        <v>20.278808800000025</v>
      </c>
      <c r="E39" s="12">
        <f t="shared" si="1"/>
        <v>31.026661546252825</v>
      </c>
      <c r="F39" s="12">
        <v>210.19239999999999</v>
      </c>
      <c r="G39" s="12">
        <v>121.70608920000001</v>
      </c>
      <c r="H39" s="8">
        <f t="shared" si="2"/>
        <v>57.90223109874573</v>
      </c>
      <c r="I39" s="12">
        <f t="shared" si="4"/>
        <v>275.55169999999998</v>
      </c>
      <c r="J39" s="8">
        <f t="shared" si="4"/>
        <v>141.98489800000004</v>
      </c>
      <c r="K39" s="12">
        <f t="shared" si="3"/>
        <v>51.527498469434249</v>
      </c>
    </row>
    <row r="40" spans="1:11" x14ac:dyDescent="0.25">
      <c r="A40" s="10">
        <v>35</v>
      </c>
      <c r="B40" s="10" t="s">
        <v>44</v>
      </c>
      <c r="C40" s="11">
        <v>0</v>
      </c>
      <c r="D40" s="11">
        <v>0</v>
      </c>
      <c r="E40" s="12">
        <v>0</v>
      </c>
      <c r="F40" s="12">
        <v>5.8599999999999999E-2</v>
      </c>
      <c r="G40" s="12">
        <v>0.02</v>
      </c>
      <c r="H40" s="8">
        <f t="shared" si="2"/>
        <v>34.129692832764505</v>
      </c>
      <c r="I40" s="12">
        <f t="shared" si="4"/>
        <v>5.8599999999999999E-2</v>
      </c>
      <c r="J40" s="8">
        <f t="shared" si="4"/>
        <v>0.02</v>
      </c>
      <c r="K40" s="12">
        <v>0</v>
      </c>
    </row>
    <row r="41" spans="1:11" x14ac:dyDescent="0.25">
      <c r="A41" s="10">
        <v>36</v>
      </c>
      <c r="B41" s="10" t="s">
        <v>45</v>
      </c>
      <c r="C41" s="11">
        <v>173.69470000000001</v>
      </c>
      <c r="D41" s="11">
        <v>0</v>
      </c>
      <c r="E41" s="12">
        <f t="shared" si="1"/>
        <v>0</v>
      </c>
      <c r="F41" s="12">
        <v>0</v>
      </c>
      <c r="G41" s="12">
        <v>0</v>
      </c>
      <c r="H41" s="8">
        <v>0</v>
      </c>
      <c r="I41" s="12">
        <f t="shared" si="4"/>
        <v>173.69470000000001</v>
      </c>
      <c r="J41" s="8">
        <f t="shared" si="4"/>
        <v>0</v>
      </c>
      <c r="K41" s="12">
        <f t="shared" si="3"/>
        <v>0</v>
      </c>
    </row>
    <row r="42" spans="1:11" x14ac:dyDescent="0.25">
      <c r="A42" s="10">
        <v>37</v>
      </c>
      <c r="B42" s="10" t="s">
        <v>46</v>
      </c>
      <c r="C42" s="11">
        <v>42.567999999999998</v>
      </c>
      <c r="D42" s="11">
        <v>9.82</v>
      </c>
      <c r="E42" s="12">
        <f t="shared" si="1"/>
        <v>23.068971997744786</v>
      </c>
      <c r="F42" s="12">
        <v>25.5395</v>
      </c>
      <c r="G42" s="12">
        <v>6.28</v>
      </c>
      <c r="H42" s="8">
        <f t="shared" si="2"/>
        <v>24.589361577164787</v>
      </c>
      <c r="I42" s="12">
        <f t="shared" si="4"/>
        <v>68.107500000000002</v>
      </c>
      <c r="J42" s="8">
        <f t="shared" si="4"/>
        <v>16.100000000000001</v>
      </c>
      <c r="K42" s="12">
        <f t="shared" si="3"/>
        <v>23.639099952281324</v>
      </c>
    </row>
    <row r="43" spans="1:11" x14ac:dyDescent="0.25">
      <c r="A43" s="10">
        <v>38</v>
      </c>
      <c r="B43" s="10" t="s">
        <v>47</v>
      </c>
      <c r="C43" s="11">
        <v>51.430700000000002</v>
      </c>
      <c r="D43" s="11">
        <v>14.36</v>
      </c>
      <c r="E43" s="12">
        <f t="shared" si="1"/>
        <v>27.921066600299039</v>
      </c>
      <c r="F43" s="12">
        <v>73.500399999999999</v>
      </c>
      <c r="G43" s="12">
        <v>50.16</v>
      </c>
      <c r="H43" s="8">
        <f t="shared" si="2"/>
        <v>68.244526560399663</v>
      </c>
      <c r="I43" s="12">
        <f t="shared" si="4"/>
        <v>124.9311</v>
      </c>
      <c r="J43" s="8">
        <f t="shared" si="4"/>
        <v>64.52</v>
      </c>
      <c r="K43" s="12">
        <f t="shared" si="3"/>
        <v>51.644466429896156</v>
      </c>
    </row>
    <row r="44" spans="1:11" x14ac:dyDescent="0.25">
      <c r="A44" s="10">
        <v>39</v>
      </c>
      <c r="B44" s="10" t="s">
        <v>48</v>
      </c>
      <c r="C44" s="11">
        <v>0</v>
      </c>
      <c r="D44" s="11">
        <v>0</v>
      </c>
      <c r="E44" s="12">
        <v>0</v>
      </c>
      <c r="F44" s="12">
        <v>0</v>
      </c>
      <c r="G44" s="12">
        <v>0</v>
      </c>
      <c r="H44" s="8">
        <v>0</v>
      </c>
      <c r="I44" s="12">
        <f t="shared" si="4"/>
        <v>0</v>
      </c>
      <c r="J44" s="8">
        <f t="shared" si="4"/>
        <v>0</v>
      </c>
      <c r="K44" s="12">
        <v>0</v>
      </c>
    </row>
    <row r="45" spans="1:11" s="16" customFormat="1" x14ac:dyDescent="0.25">
      <c r="A45" s="10">
        <v>40</v>
      </c>
      <c r="B45" s="10" t="s">
        <v>49</v>
      </c>
      <c r="C45" s="11">
        <v>104.0853</v>
      </c>
      <c r="D45" s="11">
        <v>30.15</v>
      </c>
      <c r="E45" s="12">
        <f t="shared" ref="E45:E58" si="5">D45/C45%</f>
        <v>28.966626411222332</v>
      </c>
      <c r="F45" s="12">
        <v>340.62619999999998</v>
      </c>
      <c r="G45" s="12">
        <v>170.15999999999997</v>
      </c>
      <c r="H45" s="8">
        <f t="shared" si="2"/>
        <v>49.955053369353259</v>
      </c>
      <c r="I45" s="12">
        <f t="shared" si="4"/>
        <v>444.7115</v>
      </c>
      <c r="J45" s="8">
        <f t="shared" si="4"/>
        <v>200.30999999999997</v>
      </c>
      <c r="K45" s="12">
        <f t="shared" si="3"/>
        <v>45.042684976664638</v>
      </c>
    </row>
    <row r="46" spans="1:11" s="16" customFormat="1" x14ac:dyDescent="0.25">
      <c r="A46" s="10">
        <v>41</v>
      </c>
      <c r="B46" s="10" t="s">
        <v>50</v>
      </c>
      <c r="C46" s="11">
        <v>26.213999999999999</v>
      </c>
      <c r="D46" s="11">
        <v>13.46</v>
      </c>
      <c r="E46" s="12">
        <f t="shared" si="5"/>
        <v>51.346608682383469</v>
      </c>
      <c r="F46" s="12">
        <v>168.98750000000001</v>
      </c>
      <c r="G46" s="12">
        <v>31.66</v>
      </c>
      <c r="H46" s="8">
        <f t="shared" si="2"/>
        <v>18.735113543901175</v>
      </c>
      <c r="I46" s="12">
        <f t="shared" si="4"/>
        <v>195.20150000000001</v>
      </c>
      <c r="J46" s="8">
        <f t="shared" si="4"/>
        <v>45.120000000000005</v>
      </c>
      <c r="K46" s="12">
        <f t="shared" si="3"/>
        <v>23.114576476102901</v>
      </c>
    </row>
    <row r="47" spans="1:11" s="16" customFormat="1" x14ac:dyDescent="0.25">
      <c r="A47" s="32" t="s">
        <v>51</v>
      </c>
      <c r="B47" s="32"/>
      <c r="C47" s="13">
        <f>SUM(C24:C46)</f>
        <v>5778.674</v>
      </c>
      <c r="D47" s="13">
        <f>SUM(D24:D46)</f>
        <v>1582.4387192999998</v>
      </c>
      <c r="E47" s="14">
        <f t="shared" si="5"/>
        <v>27.384114751930973</v>
      </c>
      <c r="F47" s="13">
        <f>SUM(F24:F46)</f>
        <v>5612.2251999999999</v>
      </c>
      <c r="G47" s="13">
        <f>SUM(G24:G46)</f>
        <v>1359.2026091999999</v>
      </c>
      <c r="H47" s="15">
        <f t="shared" si="2"/>
        <v>24.21860422137016</v>
      </c>
      <c r="I47" s="13">
        <f>SUM(I24:I46)</f>
        <v>11390.899199999998</v>
      </c>
      <c r="J47" s="13">
        <f>SUM(J24:J46)</f>
        <v>2941.6413284999994</v>
      </c>
      <c r="K47" s="14">
        <f t="shared" si="3"/>
        <v>25.824487398677004</v>
      </c>
    </row>
    <row r="48" spans="1:11" s="16" customFormat="1" x14ac:dyDescent="0.25">
      <c r="A48" s="32" t="s">
        <v>52</v>
      </c>
      <c r="B48" s="32"/>
      <c r="C48" s="13">
        <f>C23+C47</f>
        <v>58263.222600000001</v>
      </c>
      <c r="D48" s="13">
        <f>D23+D47</f>
        <v>22000.971619300002</v>
      </c>
      <c r="E48" s="14">
        <f t="shared" si="5"/>
        <v>37.761336633137077</v>
      </c>
      <c r="F48" s="13">
        <f>F23+F47</f>
        <v>23214.028899999994</v>
      </c>
      <c r="G48" s="13">
        <f>G23+G47</f>
        <v>6288.1645691999993</v>
      </c>
      <c r="H48" s="15">
        <f t="shared" si="2"/>
        <v>27.087777810081047</v>
      </c>
      <c r="I48" s="13">
        <f>I23+I47</f>
        <v>81477.251500000013</v>
      </c>
      <c r="J48" s="13">
        <f>J23+J47</f>
        <v>28289.136188499993</v>
      </c>
      <c r="K48" s="14">
        <f t="shared" si="3"/>
        <v>34.720287770752783</v>
      </c>
    </row>
    <row r="49" spans="1:11" x14ac:dyDescent="0.25">
      <c r="A49" s="10">
        <v>42</v>
      </c>
      <c r="B49" s="10" t="s">
        <v>53</v>
      </c>
      <c r="C49" s="11">
        <v>12618.0573</v>
      </c>
      <c r="D49" s="11">
        <v>3774.6120000000001</v>
      </c>
      <c r="E49" s="12">
        <f t="shared" si="5"/>
        <v>29.914367245740753</v>
      </c>
      <c r="F49" s="12">
        <v>1636.2910999999999</v>
      </c>
      <c r="G49" s="12">
        <v>172.44208000000003</v>
      </c>
      <c r="H49" s="8">
        <f t="shared" si="2"/>
        <v>10.538594263575719</v>
      </c>
      <c r="I49" s="12">
        <f t="shared" si="4"/>
        <v>14254.348400000001</v>
      </c>
      <c r="J49" s="8">
        <f t="shared" si="4"/>
        <v>3947.0540799999999</v>
      </c>
      <c r="K49" s="12">
        <f t="shared" si="3"/>
        <v>27.690175441481419</v>
      </c>
    </row>
    <row r="50" spans="1:11" s="16" customFormat="1" x14ac:dyDescent="0.25">
      <c r="A50" s="32" t="s">
        <v>54</v>
      </c>
      <c r="B50" s="32"/>
      <c r="C50" s="13">
        <f>C49</f>
        <v>12618.0573</v>
      </c>
      <c r="D50" s="13">
        <f>D49</f>
        <v>3774.6120000000001</v>
      </c>
      <c r="E50" s="14">
        <f t="shared" si="5"/>
        <v>29.914367245740753</v>
      </c>
      <c r="F50" s="13">
        <f>F49</f>
        <v>1636.2910999999999</v>
      </c>
      <c r="G50" s="13">
        <f>G49</f>
        <v>172.44208000000003</v>
      </c>
      <c r="H50" s="15">
        <f t="shared" si="2"/>
        <v>10.538594263575719</v>
      </c>
      <c r="I50" s="13">
        <f>I49</f>
        <v>14254.348400000001</v>
      </c>
      <c r="J50" s="13">
        <f>J49</f>
        <v>3947.0540799999999</v>
      </c>
      <c r="K50" s="14">
        <f t="shared" si="3"/>
        <v>27.690175441481419</v>
      </c>
    </row>
    <row r="51" spans="1:11" x14ac:dyDescent="0.25">
      <c r="A51" s="10">
        <v>43</v>
      </c>
      <c r="B51" s="10" t="s">
        <v>55</v>
      </c>
      <c r="C51" s="11">
        <v>6424.3453</v>
      </c>
      <c r="D51" s="11">
        <v>3573.5607</v>
      </c>
      <c r="E51" s="12">
        <f t="shared" si="5"/>
        <v>55.625289941996108</v>
      </c>
      <c r="F51" s="12">
        <v>3100</v>
      </c>
      <c r="G51" s="12">
        <v>501.32839999999999</v>
      </c>
      <c r="H51" s="8">
        <f t="shared" si="2"/>
        <v>16.17188387096774</v>
      </c>
      <c r="I51" s="12">
        <f t="shared" si="4"/>
        <v>9524.3453000000009</v>
      </c>
      <c r="J51" s="8">
        <f t="shared" si="4"/>
        <v>4074.8890999999999</v>
      </c>
      <c r="K51" s="12">
        <f t="shared" si="3"/>
        <v>42.783928675916442</v>
      </c>
    </row>
    <row r="52" spans="1:11" x14ac:dyDescent="0.25">
      <c r="A52" s="10">
        <v>44</v>
      </c>
      <c r="B52" s="10" t="s">
        <v>56</v>
      </c>
      <c r="C52" s="11">
        <v>1069.28</v>
      </c>
      <c r="D52" s="11">
        <v>381.27269999999999</v>
      </c>
      <c r="E52" s="12">
        <f t="shared" si="5"/>
        <v>35.656956082597631</v>
      </c>
      <c r="F52" s="12">
        <v>1340.04</v>
      </c>
      <c r="G52" s="12">
        <v>150.9871</v>
      </c>
      <c r="H52" s="8">
        <f t="shared" si="2"/>
        <v>11.267357690815199</v>
      </c>
      <c r="I52" s="12">
        <f t="shared" si="4"/>
        <v>2409.3199999999997</v>
      </c>
      <c r="J52" s="8">
        <f t="shared" si="4"/>
        <v>532.25980000000004</v>
      </c>
      <c r="K52" s="12">
        <f t="shared" si="3"/>
        <v>22.091702223033892</v>
      </c>
    </row>
    <row r="53" spans="1:11" x14ac:dyDescent="0.25">
      <c r="A53" s="10">
        <v>45</v>
      </c>
      <c r="B53" s="10" t="s">
        <v>57</v>
      </c>
      <c r="C53" s="11">
        <v>2925.09</v>
      </c>
      <c r="D53" s="11">
        <v>741.03</v>
      </c>
      <c r="E53" s="12">
        <f t="shared" si="5"/>
        <v>25.333579479605753</v>
      </c>
      <c r="F53" s="12">
        <v>784.64</v>
      </c>
      <c r="G53" s="12">
        <v>90.19</v>
      </c>
      <c r="H53" s="8">
        <f t="shared" si="2"/>
        <v>11.494443311582382</v>
      </c>
      <c r="I53" s="12">
        <f t="shared" si="4"/>
        <v>3709.73</v>
      </c>
      <c r="J53" s="8">
        <f t="shared" si="4"/>
        <v>831.22</v>
      </c>
      <c r="K53" s="12">
        <f t="shared" si="3"/>
        <v>22.406482412466676</v>
      </c>
    </row>
    <row r="54" spans="1:11" x14ac:dyDescent="0.25">
      <c r="A54" s="10">
        <v>46</v>
      </c>
      <c r="B54" s="10" t="s">
        <v>58</v>
      </c>
      <c r="C54" s="11">
        <v>2700</v>
      </c>
      <c r="D54" s="11">
        <v>824.81</v>
      </c>
      <c r="E54" s="12">
        <f t="shared" si="5"/>
        <v>30.548518518518517</v>
      </c>
      <c r="F54" s="12">
        <v>925</v>
      </c>
      <c r="G54" s="12">
        <v>272.10000000000002</v>
      </c>
      <c r="H54" s="8">
        <f t="shared" si="2"/>
        <v>29.41621621621622</v>
      </c>
      <c r="I54" s="12">
        <f t="shared" si="4"/>
        <v>3625</v>
      </c>
      <c r="J54" s="8">
        <f t="shared" si="4"/>
        <v>1096.9099999999999</v>
      </c>
      <c r="K54" s="12">
        <f t="shared" si="3"/>
        <v>30.259586206896547</v>
      </c>
    </row>
    <row r="55" spans="1:11" s="16" customFormat="1" x14ac:dyDescent="0.25">
      <c r="A55" s="32" t="s">
        <v>59</v>
      </c>
      <c r="B55" s="32"/>
      <c r="C55" s="13">
        <f>SUM(C51:C54)</f>
        <v>13118.7153</v>
      </c>
      <c r="D55" s="13">
        <f>SUM(D51:D54)</f>
        <v>5520.6733999999997</v>
      </c>
      <c r="E55" s="14">
        <f t="shared" si="5"/>
        <v>42.08242403126166</v>
      </c>
      <c r="F55" s="13">
        <f t="shared" ref="F55:G55" si="6">SUM(F51:F54)</f>
        <v>6149.68</v>
      </c>
      <c r="G55" s="13">
        <f t="shared" si="6"/>
        <v>1014.6055</v>
      </c>
      <c r="H55" s="15">
        <f t="shared" si="2"/>
        <v>16.498508865501943</v>
      </c>
      <c r="I55" s="13">
        <f>SUM(I51:I54)</f>
        <v>19268.3953</v>
      </c>
      <c r="J55" s="13">
        <f>SUM(J51:J54)</f>
        <v>6535.2789000000002</v>
      </c>
      <c r="K55" s="14">
        <f t="shared" si="3"/>
        <v>33.917089608391002</v>
      </c>
    </row>
    <row r="56" spans="1:11" x14ac:dyDescent="0.25">
      <c r="A56" s="10">
        <v>47</v>
      </c>
      <c r="B56" s="10" t="s">
        <v>60</v>
      </c>
      <c r="C56" s="19">
        <v>0</v>
      </c>
      <c r="D56" s="11">
        <v>0</v>
      </c>
      <c r="E56" s="12">
        <v>0</v>
      </c>
      <c r="F56" s="19">
        <v>0</v>
      </c>
      <c r="G56" s="19">
        <v>0</v>
      </c>
      <c r="H56" s="8">
        <v>0</v>
      </c>
      <c r="I56" s="12">
        <f t="shared" si="4"/>
        <v>0</v>
      </c>
      <c r="J56" s="8">
        <f t="shared" si="4"/>
        <v>0</v>
      </c>
      <c r="K56" s="12">
        <v>0</v>
      </c>
    </row>
    <row r="57" spans="1:11" s="16" customFormat="1" x14ac:dyDescent="0.25">
      <c r="A57" s="32" t="s">
        <v>61</v>
      </c>
      <c r="B57" s="32"/>
      <c r="C57" s="13">
        <f>C56</f>
        <v>0</v>
      </c>
      <c r="D57" s="13">
        <f>D56</f>
        <v>0</v>
      </c>
      <c r="E57" s="14">
        <v>0</v>
      </c>
      <c r="F57" s="13">
        <f>F56</f>
        <v>0</v>
      </c>
      <c r="G57" s="13">
        <f>G56</f>
        <v>0</v>
      </c>
      <c r="H57" s="15">
        <v>0</v>
      </c>
      <c r="I57" s="14">
        <f t="shared" si="4"/>
        <v>0</v>
      </c>
      <c r="J57" s="14">
        <f t="shared" si="4"/>
        <v>0</v>
      </c>
      <c r="K57" s="14">
        <v>0</v>
      </c>
    </row>
    <row r="58" spans="1:11" s="16" customFormat="1" x14ac:dyDescent="0.25">
      <c r="A58" s="32" t="s">
        <v>62</v>
      </c>
      <c r="B58" s="32"/>
      <c r="C58" s="13">
        <f>C48+C50+C55+C57</f>
        <v>83999.99519999999</v>
      </c>
      <c r="D58" s="13">
        <f>D48+D50+D55+D57</f>
        <v>31296.257019300003</v>
      </c>
      <c r="E58" s="14">
        <f t="shared" si="5"/>
        <v>37.257450961497206</v>
      </c>
      <c r="F58" s="13">
        <f>F48+F50+F55+F57</f>
        <v>30999.999999999993</v>
      </c>
      <c r="G58" s="13">
        <f>G48+G50+G55+G57</f>
        <v>7475.2121491999987</v>
      </c>
      <c r="H58" s="15">
        <f t="shared" si="2"/>
        <v>24.113587578064518</v>
      </c>
      <c r="I58" s="13">
        <f>I48+I50+I55+I57</f>
        <v>114999.99520000002</v>
      </c>
      <c r="J58" s="13">
        <f>J48+J50+J55+J57</f>
        <v>38771.469168499993</v>
      </c>
      <c r="K58" s="14">
        <f t="shared" si="3"/>
        <v>33.714322423293446</v>
      </c>
    </row>
    <row r="59" spans="1:11" x14ac:dyDescent="0.25">
      <c r="A59" s="33" t="s">
        <v>63</v>
      </c>
      <c r="B59" s="33"/>
      <c r="C59" s="11"/>
      <c r="D59" s="13"/>
      <c r="E59" s="12"/>
      <c r="F59" s="12"/>
      <c r="G59" s="12"/>
      <c r="H59" s="12"/>
      <c r="I59" s="12"/>
      <c r="J59" s="12"/>
      <c r="K59" s="12"/>
    </row>
    <row r="60" spans="1:11" x14ac:dyDescent="0.25">
      <c r="A60" s="10"/>
      <c r="B60" s="10" t="s">
        <v>64</v>
      </c>
      <c r="C60" s="11">
        <f t="shared" ref="C60:K60" si="7">C48</f>
        <v>58263.222600000001</v>
      </c>
      <c r="D60" s="11">
        <f t="shared" si="7"/>
        <v>22000.971619300002</v>
      </c>
      <c r="E60" s="11">
        <f t="shared" si="7"/>
        <v>37.761336633137077</v>
      </c>
      <c r="F60" s="11">
        <f t="shared" si="7"/>
        <v>23214.028899999994</v>
      </c>
      <c r="G60" s="11">
        <f t="shared" si="7"/>
        <v>6288.1645691999993</v>
      </c>
      <c r="H60" s="11">
        <f t="shared" si="7"/>
        <v>27.087777810081047</v>
      </c>
      <c r="I60" s="11">
        <f t="shared" si="7"/>
        <v>81477.251500000013</v>
      </c>
      <c r="J60" s="11">
        <f t="shared" si="7"/>
        <v>28289.136188499993</v>
      </c>
      <c r="K60" s="11">
        <f t="shared" si="7"/>
        <v>34.720287770752783</v>
      </c>
    </row>
    <row r="61" spans="1:11" s="16" customFormat="1" x14ac:dyDescent="0.25">
      <c r="A61" s="10"/>
      <c r="B61" s="10" t="s">
        <v>65</v>
      </c>
      <c r="C61" s="11">
        <f>C50</f>
        <v>12618.0573</v>
      </c>
      <c r="D61" s="11">
        <f>D50</f>
        <v>3774.6120000000001</v>
      </c>
      <c r="E61" s="11">
        <f t="shared" ref="E61:K61" si="8">E50</f>
        <v>29.914367245740753</v>
      </c>
      <c r="F61" s="11">
        <f t="shared" si="8"/>
        <v>1636.2910999999999</v>
      </c>
      <c r="G61" s="11">
        <f t="shared" si="8"/>
        <v>172.44208000000003</v>
      </c>
      <c r="H61" s="11">
        <f>H50</f>
        <v>10.538594263575719</v>
      </c>
      <c r="I61" s="11">
        <f t="shared" si="8"/>
        <v>14254.348400000001</v>
      </c>
      <c r="J61" s="11">
        <f t="shared" si="8"/>
        <v>3947.0540799999999</v>
      </c>
      <c r="K61" s="11">
        <f t="shared" si="8"/>
        <v>27.690175441481419</v>
      </c>
    </row>
    <row r="62" spans="1:11" x14ac:dyDescent="0.25">
      <c r="A62" s="10"/>
      <c r="B62" s="10" t="s">
        <v>66</v>
      </c>
      <c r="C62" s="11">
        <f>C55</f>
        <v>13118.7153</v>
      </c>
      <c r="D62" s="11">
        <f>D55</f>
        <v>5520.6733999999997</v>
      </c>
      <c r="E62" s="11">
        <f t="shared" ref="E62:K62" si="9">E55</f>
        <v>42.08242403126166</v>
      </c>
      <c r="F62" s="11">
        <f t="shared" si="9"/>
        <v>6149.68</v>
      </c>
      <c r="G62" s="11">
        <f t="shared" si="9"/>
        <v>1014.6055</v>
      </c>
      <c r="H62" s="11">
        <f>H55</f>
        <v>16.498508865501943</v>
      </c>
      <c r="I62" s="11">
        <f t="shared" si="9"/>
        <v>19268.3953</v>
      </c>
      <c r="J62" s="11">
        <f t="shared" si="9"/>
        <v>6535.2789000000002</v>
      </c>
      <c r="K62" s="11">
        <f t="shared" si="9"/>
        <v>33.917089608391002</v>
      </c>
    </row>
    <row r="63" spans="1:11" x14ac:dyDescent="0.25">
      <c r="A63" s="10"/>
      <c r="B63" s="10" t="s">
        <v>67</v>
      </c>
      <c r="C63" s="11">
        <f>C57</f>
        <v>0</v>
      </c>
      <c r="D63" s="11">
        <f>D57</f>
        <v>0</v>
      </c>
      <c r="E63" s="11">
        <f t="shared" ref="E63:K64" si="10">E57</f>
        <v>0</v>
      </c>
      <c r="F63" s="11">
        <f t="shared" si="10"/>
        <v>0</v>
      </c>
      <c r="G63" s="11">
        <f t="shared" si="10"/>
        <v>0</v>
      </c>
      <c r="H63" s="11">
        <v>0</v>
      </c>
      <c r="I63" s="11">
        <f t="shared" si="10"/>
        <v>0</v>
      </c>
      <c r="J63" s="11">
        <f t="shared" si="10"/>
        <v>0</v>
      </c>
      <c r="K63" s="11">
        <f t="shared" si="10"/>
        <v>0</v>
      </c>
    </row>
    <row r="64" spans="1:11" s="16" customFormat="1" x14ac:dyDescent="0.25">
      <c r="A64" s="32" t="s">
        <v>62</v>
      </c>
      <c r="B64" s="32"/>
      <c r="C64" s="13">
        <f>C58</f>
        <v>83999.99519999999</v>
      </c>
      <c r="D64" s="13">
        <f>D58</f>
        <v>31296.257019300003</v>
      </c>
      <c r="E64" s="13">
        <f t="shared" si="10"/>
        <v>37.257450961497206</v>
      </c>
      <c r="F64" s="13">
        <f t="shared" si="10"/>
        <v>30999.999999999993</v>
      </c>
      <c r="G64" s="13">
        <f t="shared" si="10"/>
        <v>7475.2121491999987</v>
      </c>
      <c r="H64" s="13">
        <f>H58</f>
        <v>24.113587578064518</v>
      </c>
      <c r="I64" s="13">
        <f t="shared" si="10"/>
        <v>114999.99520000002</v>
      </c>
      <c r="J64" s="13">
        <f t="shared" si="10"/>
        <v>38771.469168499993</v>
      </c>
      <c r="K64" s="13">
        <f t="shared" si="10"/>
        <v>33.714322423293446</v>
      </c>
    </row>
  </sheetData>
  <mergeCells count="16">
    <mergeCell ref="A58:B58"/>
    <mergeCell ref="A59:B59"/>
    <mergeCell ref="A64:B64"/>
    <mergeCell ref="A23:B23"/>
    <mergeCell ref="A47:B47"/>
    <mergeCell ref="A48:B48"/>
    <mergeCell ref="A50:B50"/>
    <mergeCell ref="A55:B55"/>
    <mergeCell ref="A57:B57"/>
    <mergeCell ref="A1:K1"/>
    <mergeCell ref="A2:K2"/>
    <mergeCell ref="A3:A4"/>
    <mergeCell ref="B3:B4"/>
    <mergeCell ref="C3:E3"/>
    <mergeCell ref="F3:H3"/>
    <mergeCell ref="I3:K3"/>
  </mergeCells>
  <printOptions horizontalCentered="1"/>
  <pageMargins left="0.25" right="0.25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20.1</vt:lpstr>
      <vt:lpstr>'20.1'!Print_Area</vt:lpstr>
      <vt:lpstr>'20.1'!Print_Titles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NAGARAM_ANIL_BABU</dc:creator>
  <cp:lastModifiedBy>mud40212</cp:lastModifiedBy>
  <dcterms:created xsi:type="dcterms:W3CDTF">2018-09-15T11:08:35Z</dcterms:created>
  <dcterms:modified xsi:type="dcterms:W3CDTF">2019-09-06T11:15:16Z</dcterms:modified>
</cp:coreProperties>
</file>