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Chnages\"/>
    </mc:Choice>
  </mc:AlternateContent>
  <xr:revisionPtr revIDLastSave="0" documentId="13_ncr:1_{0AF8B12C-0C4A-42EF-9754-E11C6FB0657A}" xr6:coauthVersionLast="45" xr6:coauthVersionMax="45" xr10:uidLastSave="{00000000-0000-0000-0000-000000000000}"/>
  <bookViews>
    <workbookView xWindow="-120" yWindow="-120" windowWidth="24240" windowHeight="13140" tabRatio="925" activeTab="1" xr2:uid="{8EA477BE-E7B4-43A6-9ABB-ADBDA73F8409}"/>
  </bookViews>
  <sheets>
    <sheet name="Sheet" sheetId="43" r:id="rId1"/>
    <sheet name="Consolidated" sheetId="44" r:id="rId2"/>
    <sheet name="ASR" sheetId="1" r:id="rId3"/>
    <sheet name="ANK" sheetId="2" r:id="rId4"/>
    <sheet name="ATP" sheetId="3" r:id="rId5"/>
    <sheet name="ANM" sheetId="4" r:id="rId6"/>
    <sheet name="BAP" sheetId="5" r:id="rId7"/>
    <sheet name="CTR" sheetId="6" r:id="rId8"/>
    <sheet name="KON" sheetId="7" r:id="rId9"/>
    <sheet name="EG" sheetId="8" r:id="rId10"/>
    <sheet name="ELR" sheetId="9" r:id="rId11"/>
    <sheet name="GTR" sheetId="10" r:id="rId12"/>
    <sheet name="KKD" sheetId="11" r:id="rId13"/>
    <sheet name="KRI" sheetId="12" r:id="rId14"/>
    <sheet name="KNL" sheetId="13" r:id="rId15"/>
    <sheet name="NAN" sheetId="14" r:id="rId16"/>
    <sheet name="NTR" sheetId="15" r:id="rId17"/>
    <sheet name="PAL" sheetId="16" r:id="rId18"/>
    <sheet name="MAN" sheetId="17" r:id="rId19"/>
    <sheet name="PKM" sheetId="18" r:id="rId20"/>
    <sheet name="NLR" sheetId="19" r:id="rId21"/>
    <sheet name="SSS" sheetId="20" r:id="rId22"/>
    <sheet name="SKL" sheetId="21" r:id="rId23"/>
    <sheet name="TPT" sheetId="22" r:id="rId24"/>
    <sheet name="VSP" sheetId="23" r:id="rId25"/>
    <sheet name="VIZ" sheetId="24" r:id="rId26"/>
    <sheet name="WG" sheetId="25" r:id="rId27"/>
    <sheet name="YSR" sheetId="28" r:id="rId28"/>
    <sheet name="BW" sheetId="42" state="hidden" r:id="rId29"/>
    <sheet name="DW" sheetId="33" state="hidden" r:id="rId30"/>
  </sheets>
  <definedNames>
    <definedName name="_xlnm.Print_Area" localSheetId="3">ANK!$A$1:$X$58</definedName>
    <definedName name="_xlnm.Print_Area" localSheetId="5">ANM!$A$1:$X$58</definedName>
    <definedName name="_xlnm.Print_Area" localSheetId="2">ASR!$A$1:$X$58</definedName>
    <definedName name="_xlnm.Print_Area" localSheetId="4">ATP!$A$1:$X$58</definedName>
    <definedName name="_xlnm.Print_Area" localSheetId="6">BAP!$A$1:$X$58</definedName>
    <definedName name="_xlnm.Print_Area" localSheetId="28">BW!$A$1:$AL$51</definedName>
    <definedName name="_xlnm.Print_Area" localSheetId="1">Consolidated!$A$58:$X$89</definedName>
    <definedName name="_xlnm.Print_Area" localSheetId="7">CTR!$A$1:$X$58</definedName>
    <definedName name="_xlnm.Print_Area" localSheetId="29">DW!$A$1:$AE$33</definedName>
    <definedName name="_xlnm.Print_Area" localSheetId="9">EG!$A$1:$X$58</definedName>
    <definedName name="_xlnm.Print_Area" localSheetId="10">ELR!$A$1:$X$58</definedName>
    <definedName name="_xlnm.Print_Area" localSheetId="11">GTR!$A$1:$X$58</definedName>
    <definedName name="_xlnm.Print_Area" localSheetId="12">KKD!$A$1:$X$58</definedName>
    <definedName name="_xlnm.Print_Area" localSheetId="14">KNL!$A$1:$X$58</definedName>
    <definedName name="_xlnm.Print_Area" localSheetId="8">KON!$A$1:$X$58</definedName>
    <definedName name="_xlnm.Print_Area" localSheetId="13">KRI!$A$1:$X$58</definedName>
    <definedName name="_xlnm.Print_Area" localSheetId="18">MAN!$A$1:$X$58</definedName>
    <definedName name="_xlnm.Print_Area" localSheetId="15">NAN!$A$1:$X$58</definedName>
    <definedName name="_xlnm.Print_Area" localSheetId="20">NLR!$A$1:$X$58</definedName>
    <definedName name="_xlnm.Print_Area" localSheetId="16">NTR!$A$1:$X$58</definedName>
    <definedName name="_xlnm.Print_Area" localSheetId="17">PAL!$A$1:$X$58</definedName>
    <definedName name="_xlnm.Print_Area" localSheetId="19">PKM!$A$1:$X$58</definedName>
    <definedName name="_xlnm.Print_Area" localSheetId="0">Sheet!$D$4:$W$31</definedName>
    <definedName name="_xlnm.Print_Area" localSheetId="22">SKL!$A$1:$X$58</definedName>
    <definedName name="_xlnm.Print_Area" localSheetId="21">SSS!$A$1:$X$58</definedName>
    <definedName name="_xlnm.Print_Area" localSheetId="23">TPT!$A$1:$X$58</definedName>
    <definedName name="_xlnm.Print_Area" localSheetId="25">VIZ!$A$1:$X$58</definedName>
    <definedName name="_xlnm.Print_Area" localSheetId="24">VSP!$A$1:$X$58</definedName>
    <definedName name="_xlnm.Print_Area" localSheetId="26">WG!$A$1:$X$58</definedName>
    <definedName name="_xlnm.Print_Area" localSheetId="27">YSR!$A$1:$X$58</definedName>
    <definedName name="_xlnm.Print_Titles" localSheetId="3">ANK!$A:$B,ANK!$1:$8</definedName>
    <definedName name="_xlnm.Print_Titles" localSheetId="5">ANM!$A:$B,ANM!$1:$8</definedName>
    <definedName name="_xlnm.Print_Titles" localSheetId="2">ASR!$A:$B,ASR!$1:$8</definedName>
    <definedName name="_xlnm.Print_Titles" localSheetId="4">ATP!$A:$B,ATP!$1:$8</definedName>
    <definedName name="_xlnm.Print_Titles" localSheetId="6">BAP!$A:$B,BAP!$1:$8</definedName>
    <definedName name="_xlnm.Print_Titles" localSheetId="28">BW!$A:$B</definedName>
    <definedName name="_xlnm.Print_Titles" localSheetId="1">Consolidated!$A:$B</definedName>
    <definedName name="_xlnm.Print_Titles" localSheetId="7">CTR!$A:$B,CTR!$1:$8</definedName>
    <definedName name="_xlnm.Print_Titles" localSheetId="29">DW!$A:$B</definedName>
    <definedName name="_xlnm.Print_Titles" localSheetId="9">EG!$A:$B,EG!$1:$8</definedName>
    <definedName name="_xlnm.Print_Titles" localSheetId="10">ELR!$A:$B,ELR!$1:$8</definedName>
    <definedName name="_xlnm.Print_Titles" localSheetId="11">GTR!$A:$B,GTR!$1:$8</definedName>
    <definedName name="_xlnm.Print_Titles" localSheetId="12">KKD!$A:$B,KKD!$1:$8</definedName>
    <definedName name="_xlnm.Print_Titles" localSheetId="14">KNL!$A:$B,KNL!$1:$8</definedName>
    <definedName name="_xlnm.Print_Titles" localSheetId="8">KON!$A:$B,KON!$1:$8</definedName>
    <definedName name="_xlnm.Print_Titles" localSheetId="13">KRI!$A:$B,KRI!$1:$8</definedName>
    <definedName name="_xlnm.Print_Titles" localSheetId="18">MAN!$A:$B,MAN!$1:$8</definedName>
    <definedName name="_xlnm.Print_Titles" localSheetId="15">NAN!$A:$B,NAN!$1:$8</definedName>
    <definedName name="_xlnm.Print_Titles" localSheetId="20">NLR!$A:$B,NLR!$1:$8</definedName>
    <definedName name="_xlnm.Print_Titles" localSheetId="16">NTR!$A:$B,NTR!$1:$8</definedName>
    <definedName name="_xlnm.Print_Titles" localSheetId="17">PAL!$A:$B,PAL!$1:$8</definedName>
    <definedName name="_xlnm.Print_Titles" localSheetId="19">PKM!$A:$B,PKM!$1:$8</definedName>
    <definedName name="_xlnm.Print_Titles" localSheetId="22">SKL!$A:$B,SKL!$1:$8</definedName>
    <definedName name="_xlnm.Print_Titles" localSheetId="21">SSS!$A:$B,SSS!$1:$8</definedName>
    <definedName name="_xlnm.Print_Titles" localSheetId="23">TPT!$A:$B,TPT!$1:$8</definedName>
    <definedName name="_xlnm.Print_Titles" localSheetId="25">VIZ!$A:$B,VIZ!$1:$8</definedName>
    <definedName name="_xlnm.Print_Titles" localSheetId="24">VSP!$A:$B,VSP!$1:$8</definedName>
    <definedName name="_xlnm.Print_Titles" localSheetId="26">WG!$A:$B,WG!$1:$8</definedName>
    <definedName name="_xlnm.Print_Titles" localSheetId="27">YSR!$A:$B,YSR!$1:$8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7" i="42" l="1"/>
  <c r="AQ38" i="42" s="1"/>
  <c r="AP35" i="42"/>
  <c r="AP36" i="42"/>
  <c r="AP37" i="42"/>
  <c r="AP34" i="42"/>
  <c r="AO38" i="42"/>
  <c r="V78" i="44" l="1"/>
  <c r="V28" i="44"/>
  <c r="U63" i="44"/>
  <c r="V63" i="44"/>
  <c r="U64" i="44"/>
  <c r="V64" i="44"/>
  <c r="U65" i="44"/>
  <c r="V65" i="44"/>
  <c r="U66" i="44"/>
  <c r="V66" i="44"/>
  <c r="U67" i="44"/>
  <c r="V67" i="44"/>
  <c r="U68" i="44"/>
  <c r="V68" i="44"/>
  <c r="U69" i="44"/>
  <c r="V69" i="44"/>
  <c r="U70" i="44"/>
  <c r="V70" i="44"/>
  <c r="U71" i="44"/>
  <c r="V71" i="44"/>
  <c r="U72" i="44"/>
  <c r="V72" i="44"/>
  <c r="U73" i="44"/>
  <c r="V73" i="44"/>
  <c r="U74" i="44"/>
  <c r="V74" i="44"/>
  <c r="U75" i="44"/>
  <c r="V75" i="44"/>
  <c r="U76" i="44"/>
  <c r="V76" i="44"/>
  <c r="U77" i="44"/>
  <c r="V77" i="44"/>
  <c r="U78" i="44"/>
  <c r="U79" i="44"/>
  <c r="V79" i="44"/>
  <c r="U80" i="44"/>
  <c r="V80" i="44"/>
  <c r="U81" i="44"/>
  <c r="V81" i="44"/>
  <c r="U82" i="44"/>
  <c r="V82" i="44"/>
  <c r="U83" i="44"/>
  <c r="V83" i="44"/>
  <c r="U84" i="44"/>
  <c r="V84" i="44"/>
  <c r="U85" i="44"/>
  <c r="V85" i="44"/>
  <c r="U86" i="44"/>
  <c r="V86" i="44"/>
  <c r="U87" i="44"/>
  <c r="V87" i="44"/>
  <c r="U88" i="44"/>
  <c r="V88" i="44"/>
  <c r="T63" i="44"/>
  <c r="T64" i="44"/>
  <c r="T65" i="44"/>
  <c r="T66" i="44"/>
  <c r="T67" i="44"/>
  <c r="T68" i="44"/>
  <c r="T69" i="44"/>
  <c r="T70" i="44"/>
  <c r="T71" i="44"/>
  <c r="T72" i="44"/>
  <c r="T73" i="44"/>
  <c r="T74" i="44"/>
  <c r="T75" i="44"/>
  <c r="T76" i="44"/>
  <c r="T77" i="44"/>
  <c r="T78" i="44"/>
  <c r="T79" i="44"/>
  <c r="T80" i="44"/>
  <c r="T81" i="44"/>
  <c r="T82" i="44"/>
  <c r="T83" i="44"/>
  <c r="T84" i="44"/>
  <c r="T85" i="44"/>
  <c r="T86" i="44"/>
  <c r="T87" i="44"/>
  <c r="T88" i="44"/>
  <c r="S88" i="44"/>
  <c r="S87" i="44"/>
  <c r="S86" i="44"/>
  <c r="S85" i="44"/>
  <c r="S84" i="44"/>
  <c r="S83" i="44"/>
  <c r="S82" i="44"/>
  <c r="S81" i="44"/>
  <c r="S80" i="44"/>
  <c r="S79" i="44"/>
  <c r="S78" i="44"/>
  <c r="S77" i="44"/>
  <c r="W77" i="44" s="1"/>
  <c r="S76" i="44"/>
  <c r="S75" i="44"/>
  <c r="W75" i="44" s="1"/>
  <c r="S74" i="44"/>
  <c r="S73" i="44"/>
  <c r="S72" i="44"/>
  <c r="S71" i="44"/>
  <c r="S70" i="44"/>
  <c r="S69" i="44"/>
  <c r="W69" i="44" s="1"/>
  <c r="S68" i="44"/>
  <c r="S67" i="44"/>
  <c r="W67" i="44" s="1"/>
  <c r="S66" i="44"/>
  <c r="S65" i="44"/>
  <c r="S64" i="44"/>
  <c r="S63" i="44"/>
  <c r="G63" i="44"/>
  <c r="H63" i="44"/>
  <c r="I63" i="44"/>
  <c r="J63" i="44"/>
  <c r="K63" i="44"/>
  <c r="L63" i="44"/>
  <c r="M63" i="44"/>
  <c r="N63" i="44"/>
  <c r="O63" i="44"/>
  <c r="P63" i="44"/>
  <c r="Q63" i="44"/>
  <c r="R63" i="44"/>
  <c r="G64" i="44"/>
  <c r="H64" i="44"/>
  <c r="I64" i="44"/>
  <c r="J64" i="44"/>
  <c r="K64" i="44"/>
  <c r="L64" i="44"/>
  <c r="M64" i="44"/>
  <c r="N64" i="44"/>
  <c r="O64" i="44"/>
  <c r="P64" i="44"/>
  <c r="Q64" i="44"/>
  <c r="R64" i="44"/>
  <c r="G65" i="44"/>
  <c r="H65" i="44"/>
  <c r="I65" i="44"/>
  <c r="J65" i="44"/>
  <c r="K65" i="44"/>
  <c r="L65" i="44"/>
  <c r="M65" i="44"/>
  <c r="N65" i="44"/>
  <c r="O65" i="44"/>
  <c r="P65" i="44"/>
  <c r="Q65" i="44"/>
  <c r="R65" i="44"/>
  <c r="G66" i="44"/>
  <c r="H66" i="44"/>
  <c r="I66" i="44"/>
  <c r="J66" i="44"/>
  <c r="K66" i="44"/>
  <c r="L66" i="44"/>
  <c r="M66" i="44"/>
  <c r="N66" i="44"/>
  <c r="O66" i="44"/>
  <c r="P66" i="44"/>
  <c r="Q66" i="44"/>
  <c r="R66" i="44"/>
  <c r="G67" i="44"/>
  <c r="H67" i="44"/>
  <c r="I67" i="44"/>
  <c r="J67" i="44"/>
  <c r="K67" i="44"/>
  <c r="L67" i="44"/>
  <c r="M67" i="44"/>
  <c r="N67" i="44"/>
  <c r="O67" i="44"/>
  <c r="P67" i="44"/>
  <c r="Q67" i="44"/>
  <c r="R67" i="44"/>
  <c r="G68" i="44"/>
  <c r="H68" i="44"/>
  <c r="I68" i="44"/>
  <c r="J68" i="44"/>
  <c r="K68" i="44"/>
  <c r="L68" i="44"/>
  <c r="M68" i="44"/>
  <c r="N68" i="44"/>
  <c r="O68" i="44"/>
  <c r="P68" i="44"/>
  <c r="Q68" i="44"/>
  <c r="R68" i="44"/>
  <c r="G69" i="44"/>
  <c r="H69" i="44"/>
  <c r="I69" i="44"/>
  <c r="J69" i="44"/>
  <c r="K69" i="44"/>
  <c r="L69" i="44"/>
  <c r="M69" i="44"/>
  <c r="N69" i="44"/>
  <c r="O69" i="44"/>
  <c r="P69" i="44"/>
  <c r="Q69" i="44"/>
  <c r="R69" i="44"/>
  <c r="G70" i="44"/>
  <c r="H70" i="44"/>
  <c r="I70" i="44"/>
  <c r="J70" i="44"/>
  <c r="K70" i="44"/>
  <c r="L70" i="44"/>
  <c r="M70" i="44"/>
  <c r="N70" i="44"/>
  <c r="O70" i="44"/>
  <c r="P70" i="44"/>
  <c r="Q70" i="44"/>
  <c r="R70" i="44"/>
  <c r="G71" i="44"/>
  <c r="H71" i="44"/>
  <c r="I71" i="44"/>
  <c r="J71" i="44"/>
  <c r="K71" i="44"/>
  <c r="L71" i="44"/>
  <c r="M71" i="44"/>
  <c r="N71" i="44"/>
  <c r="O71" i="44"/>
  <c r="P71" i="44"/>
  <c r="Q71" i="44"/>
  <c r="R71" i="44"/>
  <c r="G72" i="44"/>
  <c r="H72" i="44"/>
  <c r="I72" i="44"/>
  <c r="J72" i="44"/>
  <c r="K72" i="44"/>
  <c r="L72" i="44"/>
  <c r="M72" i="44"/>
  <c r="N72" i="44"/>
  <c r="O72" i="44"/>
  <c r="P72" i="44"/>
  <c r="Q72" i="44"/>
  <c r="R72" i="44"/>
  <c r="G73" i="44"/>
  <c r="H73" i="44"/>
  <c r="I73" i="44"/>
  <c r="J73" i="44"/>
  <c r="K73" i="44"/>
  <c r="L73" i="44"/>
  <c r="M73" i="44"/>
  <c r="N73" i="44"/>
  <c r="O73" i="44"/>
  <c r="P73" i="44"/>
  <c r="Q73" i="44"/>
  <c r="R73" i="44"/>
  <c r="G74" i="44"/>
  <c r="H74" i="44"/>
  <c r="I74" i="44"/>
  <c r="J74" i="44"/>
  <c r="K74" i="44"/>
  <c r="L74" i="44"/>
  <c r="M74" i="44"/>
  <c r="N74" i="44"/>
  <c r="O74" i="44"/>
  <c r="P74" i="44"/>
  <c r="Q74" i="44"/>
  <c r="R74" i="44"/>
  <c r="G75" i="44"/>
  <c r="H75" i="44"/>
  <c r="I75" i="44"/>
  <c r="J75" i="44"/>
  <c r="K75" i="44"/>
  <c r="L75" i="44"/>
  <c r="M75" i="44"/>
  <c r="N75" i="44"/>
  <c r="O75" i="44"/>
  <c r="P75" i="44"/>
  <c r="Q75" i="44"/>
  <c r="R75" i="44"/>
  <c r="G76" i="44"/>
  <c r="H76" i="44"/>
  <c r="I76" i="44"/>
  <c r="J76" i="44"/>
  <c r="K76" i="44"/>
  <c r="L76" i="44"/>
  <c r="M76" i="44"/>
  <c r="N76" i="44"/>
  <c r="O76" i="44"/>
  <c r="P76" i="44"/>
  <c r="Q76" i="44"/>
  <c r="R76" i="44"/>
  <c r="G77" i="44"/>
  <c r="H77" i="44"/>
  <c r="I77" i="44"/>
  <c r="J77" i="44"/>
  <c r="K77" i="44"/>
  <c r="L77" i="44"/>
  <c r="M77" i="44"/>
  <c r="N77" i="44"/>
  <c r="O77" i="44"/>
  <c r="P77" i="44"/>
  <c r="Q77" i="44"/>
  <c r="R77" i="44"/>
  <c r="G78" i="44"/>
  <c r="H78" i="44"/>
  <c r="I78" i="44"/>
  <c r="J78" i="44"/>
  <c r="K78" i="44"/>
  <c r="L78" i="44"/>
  <c r="M78" i="44"/>
  <c r="N78" i="44"/>
  <c r="O78" i="44"/>
  <c r="P78" i="44"/>
  <c r="Q78" i="44"/>
  <c r="R78" i="44"/>
  <c r="G79" i="44"/>
  <c r="H79" i="44"/>
  <c r="I79" i="44"/>
  <c r="J79" i="44"/>
  <c r="K79" i="44"/>
  <c r="L79" i="44"/>
  <c r="M79" i="44"/>
  <c r="N79" i="44"/>
  <c r="O79" i="44"/>
  <c r="P79" i="44"/>
  <c r="Q79" i="44"/>
  <c r="R79" i="44"/>
  <c r="G80" i="44"/>
  <c r="H80" i="44"/>
  <c r="I80" i="44"/>
  <c r="J80" i="44"/>
  <c r="K80" i="44"/>
  <c r="L80" i="44"/>
  <c r="M80" i="44"/>
  <c r="N80" i="44"/>
  <c r="O80" i="44"/>
  <c r="P80" i="44"/>
  <c r="Q80" i="44"/>
  <c r="R80" i="44"/>
  <c r="G81" i="44"/>
  <c r="H81" i="44"/>
  <c r="I81" i="44"/>
  <c r="J81" i="44"/>
  <c r="K81" i="44"/>
  <c r="L81" i="44"/>
  <c r="M81" i="44"/>
  <c r="N81" i="44"/>
  <c r="O81" i="44"/>
  <c r="P81" i="44"/>
  <c r="Q81" i="44"/>
  <c r="R81" i="44"/>
  <c r="G82" i="44"/>
  <c r="H82" i="44"/>
  <c r="I82" i="44"/>
  <c r="J82" i="44"/>
  <c r="K82" i="44"/>
  <c r="L82" i="44"/>
  <c r="M82" i="44"/>
  <c r="N82" i="44"/>
  <c r="O82" i="44"/>
  <c r="P82" i="44"/>
  <c r="Q82" i="44"/>
  <c r="R82" i="44"/>
  <c r="G83" i="44"/>
  <c r="H83" i="44"/>
  <c r="I83" i="44"/>
  <c r="J83" i="44"/>
  <c r="K83" i="44"/>
  <c r="L83" i="44"/>
  <c r="M83" i="44"/>
  <c r="N83" i="44"/>
  <c r="O83" i="44"/>
  <c r="P83" i="44"/>
  <c r="Q83" i="44"/>
  <c r="R83" i="44"/>
  <c r="G84" i="44"/>
  <c r="H84" i="44"/>
  <c r="I84" i="44"/>
  <c r="J84" i="44"/>
  <c r="K84" i="44"/>
  <c r="L84" i="44"/>
  <c r="M84" i="44"/>
  <c r="N84" i="44"/>
  <c r="O84" i="44"/>
  <c r="P84" i="44"/>
  <c r="Q84" i="44"/>
  <c r="R84" i="44"/>
  <c r="G85" i="44"/>
  <c r="H85" i="44"/>
  <c r="I85" i="44"/>
  <c r="J85" i="44"/>
  <c r="K85" i="44"/>
  <c r="L85" i="44"/>
  <c r="M85" i="44"/>
  <c r="N85" i="44"/>
  <c r="O85" i="44"/>
  <c r="P85" i="44"/>
  <c r="Q85" i="44"/>
  <c r="R85" i="44"/>
  <c r="G86" i="44"/>
  <c r="H86" i="44"/>
  <c r="I86" i="44"/>
  <c r="J86" i="44"/>
  <c r="K86" i="44"/>
  <c r="L86" i="44"/>
  <c r="M86" i="44"/>
  <c r="N86" i="44"/>
  <c r="O86" i="44"/>
  <c r="P86" i="44"/>
  <c r="Q86" i="44"/>
  <c r="R86" i="44"/>
  <c r="G87" i="44"/>
  <c r="H87" i="44"/>
  <c r="I87" i="44"/>
  <c r="J87" i="44"/>
  <c r="K87" i="44"/>
  <c r="L87" i="44"/>
  <c r="M87" i="44"/>
  <c r="N87" i="44"/>
  <c r="O87" i="44"/>
  <c r="P87" i="44"/>
  <c r="Q87" i="44"/>
  <c r="R87" i="44"/>
  <c r="G88" i="44"/>
  <c r="H88" i="44"/>
  <c r="I88" i="44"/>
  <c r="J88" i="44"/>
  <c r="K88" i="44"/>
  <c r="L88" i="44"/>
  <c r="M88" i="44"/>
  <c r="N88" i="44"/>
  <c r="O88" i="44"/>
  <c r="P88" i="44"/>
  <c r="Q88" i="44"/>
  <c r="R88" i="44"/>
  <c r="E63" i="44"/>
  <c r="F63" i="44"/>
  <c r="E64" i="44"/>
  <c r="F64" i="44"/>
  <c r="E65" i="44"/>
  <c r="F65" i="44"/>
  <c r="E66" i="44"/>
  <c r="F66" i="44"/>
  <c r="E67" i="44"/>
  <c r="F67" i="44"/>
  <c r="E68" i="44"/>
  <c r="F68" i="44"/>
  <c r="E69" i="44"/>
  <c r="F69" i="44"/>
  <c r="E70" i="44"/>
  <c r="F70" i="44"/>
  <c r="E71" i="44"/>
  <c r="F71" i="44"/>
  <c r="E72" i="44"/>
  <c r="F72" i="44"/>
  <c r="E73" i="44"/>
  <c r="F73" i="44"/>
  <c r="E74" i="44"/>
  <c r="F74" i="44"/>
  <c r="E75" i="44"/>
  <c r="F75" i="44"/>
  <c r="E76" i="44"/>
  <c r="F76" i="44"/>
  <c r="E77" i="44"/>
  <c r="F77" i="44"/>
  <c r="E78" i="44"/>
  <c r="F78" i="44"/>
  <c r="E79" i="44"/>
  <c r="F79" i="44"/>
  <c r="E80" i="44"/>
  <c r="F80" i="44"/>
  <c r="E81" i="44"/>
  <c r="F81" i="44"/>
  <c r="E82" i="44"/>
  <c r="F82" i="44"/>
  <c r="E83" i="44"/>
  <c r="F83" i="44"/>
  <c r="E84" i="44"/>
  <c r="F84" i="44"/>
  <c r="E85" i="44"/>
  <c r="F85" i="44"/>
  <c r="E86" i="44"/>
  <c r="F86" i="44"/>
  <c r="E87" i="44"/>
  <c r="F87" i="44"/>
  <c r="E88" i="44"/>
  <c r="F88" i="44"/>
  <c r="C63" i="44"/>
  <c r="D63" i="44"/>
  <c r="C64" i="44"/>
  <c r="D64" i="44"/>
  <c r="C65" i="44"/>
  <c r="D65" i="44"/>
  <c r="C66" i="44"/>
  <c r="D66" i="44"/>
  <c r="C67" i="44"/>
  <c r="D67" i="44"/>
  <c r="C68" i="44"/>
  <c r="D68" i="44"/>
  <c r="C69" i="44"/>
  <c r="D69" i="44"/>
  <c r="C70" i="44"/>
  <c r="D70" i="44"/>
  <c r="C71" i="44"/>
  <c r="D71" i="44"/>
  <c r="C72" i="44"/>
  <c r="D72" i="44"/>
  <c r="C73" i="44"/>
  <c r="D73" i="44"/>
  <c r="C74" i="44"/>
  <c r="D74" i="44"/>
  <c r="C75" i="44"/>
  <c r="D75" i="44"/>
  <c r="C76" i="44"/>
  <c r="D76" i="44"/>
  <c r="C77" i="44"/>
  <c r="D77" i="44"/>
  <c r="C78" i="44"/>
  <c r="D78" i="44"/>
  <c r="C79" i="44"/>
  <c r="D79" i="44"/>
  <c r="C80" i="44"/>
  <c r="D80" i="44"/>
  <c r="C81" i="44"/>
  <c r="D81" i="44"/>
  <c r="C82" i="44"/>
  <c r="D82" i="44"/>
  <c r="C83" i="44"/>
  <c r="D83" i="44"/>
  <c r="C84" i="44"/>
  <c r="D84" i="44"/>
  <c r="C85" i="44"/>
  <c r="D85" i="44"/>
  <c r="C86" i="44"/>
  <c r="D86" i="44"/>
  <c r="C87" i="44"/>
  <c r="D87" i="44"/>
  <c r="C88" i="44"/>
  <c r="D88" i="44"/>
  <c r="U7" i="44"/>
  <c r="V7" i="44"/>
  <c r="U8" i="44"/>
  <c r="V8" i="44"/>
  <c r="U9" i="44"/>
  <c r="V9" i="44"/>
  <c r="U10" i="44"/>
  <c r="V10" i="44"/>
  <c r="U11" i="44"/>
  <c r="V11" i="44"/>
  <c r="U12" i="44"/>
  <c r="V12" i="44"/>
  <c r="U13" i="44"/>
  <c r="V13" i="44"/>
  <c r="U14" i="44"/>
  <c r="V14" i="44"/>
  <c r="U15" i="44"/>
  <c r="V15" i="44"/>
  <c r="U16" i="44"/>
  <c r="V16" i="44"/>
  <c r="U17" i="44"/>
  <c r="V17" i="44"/>
  <c r="U18" i="44"/>
  <c r="V18" i="44"/>
  <c r="U20" i="44"/>
  <c r="V20" i="44"/>
  <c r="U21" i="44"/>
  <c r="V21" i="44"/>
  <c r="U22" i="44"/>
  <c r="V22" i="44"/>
  <c r="U23" i="44"/>
  <c r="V23" i="44"/>
  <c r="U24" i="44"/>
  <c r="V24" i="44"/>
  <c r="U25" i="44"/>
  <c r="V25" i="44"/>
  <c r="U26" i="44"/>
  <c r="V26" i="44"/>
  <c r="U27" i="44"/>
  <c r="V27" i="44"/>
  <c r="U28" i="44"/>
  <c r="U29" i="44"/>
  <c r="V29" i="44"/>
  <c r="U30" i="44"/>
  <c r="V30" i="44"/>
  <c r="U31" i="44"/>
  <c r="V31" i="44"/>
  <c r="U32" i="44"/>
  <c r="V32" i="44"/>
  <c r="U33" i="44"/>
  <c r="V33" i="44"/>
  <c r="U34" i="44"/>
  <c r="V34" i="44"/>
  <c r="U35" i="44"/>
  <c r="V35" i="44"/>
  <c r="U36" i="44"/>
  <c r="V36" i="44"/>
  <c r="U37" i="44"/>
  <c r="V37" i="44"/>
  <c r="U38" i="44"/>
  <c r="V38" i="44"/>
  <c r="U39" i="44"/>
  <c r="V39" i="44"/>
  <c r="U40" i="44"/>
  <c r="V40" i="44"/>
  <c r="U43" i="44"/>
  <c r="U44" i="44" s="1"/>
  <c r="V43" i="44"/>
  <c r="V44" i="44" s="1"/>
  <c r="U45" i="44"/>
  <c r="V45" i="44"/>
  <c r="U46" i="44"/>
  <c r="V46" i="44"/>
  <c r="U47" i="44"/>
  <c r="V47" i="44"/>
  <c r="U48" i="44"/>
  <c r="V48" i="44"/>
  <c r="U50" i="44"/>
  <c r="V50" i="44"/>
  <c r="U51" i="44"/>
  <c r="V51" i="44"/>
  <c r="U52" i="44"/>
  <c r="V52" i="44"/>
  <c r="U54" i="44"/>
  <c r="U55" i="44" s="1"/>
  <c r="V54" i="44"/>
  <c r="V55" i="44" s="1"/>
  <c r="T7" i="44"/>
  <c r="T8" i="44"/>
  <c r="T9" i="44"/>
  <c r="T10" i="44"/>
  <c r="T11" i="44"/>
  <c r="T12" i="44"/>
  <c r="T13" i="44"/>
  <c r="T14" i="44"/>
  <c r="T15" i="44"/>
  <c r="T16" i="44"/>
  <c r="T17" i="44"/>
  <c r="T18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32" i="44"/>
  <c r="T33" i="44"/>
  <c r="T34" i="44"/>
  <c r="T35" i="44"/>
  <c r="T36" i="44"/>
  <c r="T37" i="44"/>
  <c r="T38" i="44"/>
  <c r="T39" i="44"/>
  <c r="T40" i="44"/>
  <c r="T43" i="44"/>
  <c r="T44" i="44" s="1"/>
  <c r="T45" i="44"/>
  <c r="T46" i="44"/>
  <c r="T47" i="44"/>
  <c r="T48" i="44"/>
  <c r="T50" i="44"/>
  <c r="T51" i="44"/>
  <c r="T52" i="44"/>
  <c r="T54" i="44"/>
  <c r="T55" i="44" s="1"/>
  <c r="S54" i="44"/>
  <c r="S55" i="44" s="1"/>
  <c r="S52" i="44"/>
  <c r="S51" i="44"/>
  <c r="S50" i="44"/>
  <c r="S48" i="44"/>
  <c r="S47" i="44"/>
  <c r="S46" i="44"/>
  <c r="W46" i="44" s="1"/>
  <c r="S45" i="44"/>
  <c r="S43" i="44"/>
  <c r="S44" i="44" s="1"/>
  <c r="S40" i="44"/>
  <c r="W40" i="44" s="1"/>
  <c r="S39" i="44"/>
  <c r="S38" i="44"/>
  <c r="W38" i="44" s="1"/>
  <c r="S37" i="44"/>
  <c r="W37" i="44" s="1"/>
  <c r="S36" i="44"/>
  <c r="W36" i="44" s="1"/>
  <c r="S35" i="44"/>
  <c r="S34" i="44"/>
  <c r="W34" i="44" s="1"/>
  <c r="S33" i="44"/>
  <c r="W33" i="44" s="1"/>
  <c r="S32" i="44"/>
  <c r="W32" i="44" s="1"/>
  <c r="S31" i="44"/>
  <c r="S30" i="44"/>
  <c r="W30" i="44" s="1"/>
  <c r="S29" i="44"/>
  <c r="W29" i="44" s="1"/>
  <c r="S28" i="44"/>
  <c r="S27" i="44"/>
  <c r="S26" i="44"/>
  <c r="S25" i="44"/>
  <c r="S24" i="44"/>
  <c r="S23" i="44"/>
  <c r="S22" i="44"/>
  <c r="S21" i="44"/>
  <c r="S20" i="44"/>
  <c r="S18" i="44"/>
  <c r="S17" i="44"/>
  <c r="S16" i="44"/>
  <c r="W16" i="44" s="1"/>
  <c r="S15" i="44"/>
  <c r="S14" i="44"/>
  <c r="S13" i="44"/>
  <c r="S12" i="44"/>
  <c r="W12" i="44" s="1"/>
  <c r="S11" i="44"/>
  <c r="S10" i="44"/>
  <c r="S9" i="44"/>
  <c r="S8" i="44"/>
  <c r="W8" i="44" s="1"/>
  <c r="S7" i="44"/>
  <c r="G7" i="44"/>
  <c r="H7" i="44"/>
  <c r="I7" i="44"/>
  <c r="J7" i="44"/>
  <c r="K7" i="44"/>
  <c r="L7" i="44"/>
  <c r="M7" i="44"/>
  <c r="N7" i="44"/>
  <c r="O7" i="44"/>
  <c r="P7" i="44"/>
  <c r="Q7" i="44"/>
  <c r="R7" i="44"/>
  <c r="G8" i="44"/>
  <c r="H8" i="44"/>
  <c r="I8" i="44"/>
  <c r="J8" i="44"/>
  <c r="K8" i="44"/>
  <c r="L8" i="44"/>
  <c r="M8" i="44"/>
  <c r="N8" i="44"/>
  <c r="O8" i="44"/>
  <c r="P8" i="44"/>
  <c r="Q8" i="44"/>
  <c r="R8" i="44"/>
  <c r="G9" i="44"/>
  <c r="H9" i="44"/>
  <c r="I9" i="44"/>
  <c r="J9" i="44"/>
  <c r="K9" i="44"/>
  <c r="L9" i="44"/>
  <c r="M9" i="44"/>
  <c r="N9" i="44"/>
  <c r="O9" i="44"/>
  <c r="P9" i="44"/>
  <c r="Q9" i="44"/>
  <c r="R9" i="44"/>
  <c r="G10" i="44"/>
  <c r="H10" i="44"/>
  <c r="I10" i="44"/>
  <c r="J10" i="44"/>
  <c r="K10" i="44"/>
  <c r="L10" i="44"/>
  <c r="M10" i="44"/>
  <c r="N10" i="44"/>
  <c r="O10" i="44"/>
  <c r="P10" i="44"/>
  <c r="Q10" i="44"/>
  <c r="R10" i="44"/>
  <c r="G11" i="44"/>
  <c r="H11" i="44"/>
  <c r="I11" i="44"/>
  <c r="J11" i="44"/>
  <c r="K11" i="44"/>
  <c r="L11" i="44"/>
  <c r="M11" i="44"/>
  <c r="N11" i="44"/>
  <c r="O11" i="44"/>
  <c r="P11" i="44"/>
  <c r="Q11" i="44"/>
  <c r="R11" i="44"/>
  <c r="G12" i="44"/>
  <c r="H12" i="44"/>
  <c r="I12" i="44"/>
  <c r="J12" i="44"/>
  <c r="K12" i="44"/>
  <c r="L12" i="44"/>
  <c r="M12" i="44"/>
  <c r="N12" i="44"/>
  <c r="O12" i="44"/>
  <c r="P12" i="44"/>
  <c r="Q12" i="44"/>
  <c r="R12" i="44"/>
  <c r="G13" i="44"/>
  <c r="H13" i="44"/>
  <c r="I13" i="44"/>
  <c r="J13" i="44"/>
  <c r="K13" i="44"/>
  <c r="L13" i="44"/>
  <c r="M13" i="44"/>
  <c r="N13" i="44"/>
  <c r="O13" i="44"/>
  <c r="P13" i="44"/>
  <c r="Q13" i="44"/>
  <c r="R13" i="44"/>
  <c r="G14" i="44"/>
  <c r="H14" i="44"/>
  <c r="I14" i="44"/>
  <c r="J14" i="44"/>
  <c r="K14" i="44"/>
  <c r="L14" i="44"/>
  <c r="M14" i="44"/>
  <c r="N14" i="44"/>
  <c r="O14" i="44"/>
  <c r="P14" i="44"/>
  <c r="Q14" i="44"/>
  <c r="R14" i="44"/>
  <c r="G15" i="44"/>
  <c r="H15" i="44"/>
  <c r="I15" i="44"/>
  <c r="J15" i="44"/>
  <c r="K15" i="44"/>
  <c r="L15" i="44"/>
  <c r="M15" i="44"/>
  <c r="N15" i="44"/>
  <c r="O15" i="44"/>
  <c r="P15" i="44"/>
  <c r="Q15" i="44"/>
  <c r="R15" i="44"/>
  <c r="G16" i="44"/>
  <c r="H16" i="44"/>
  <c r="I16" i="44"/>
  <c r="J16" i="44"/>
  <c r="K16" i="44"/>
  <c r="L16" i="44"/>
  <c r="M16" i="44"/>
  <c r="N16" i="44"/>
  <c r="O16" i="44"/>
  <c r="P16" i="44"/>
  <c r="Q16" i="44"/>
  <c r="R16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G18" i="44"/>
  <c r="H18" i="44"/>
  <c r="I18" i="44"/>
  <c r="J18" i="44"/>
  <c r="K18" i="44"/>
  <c r="L18" i="44"/>
  <c r="M18" i="44"/>
  <c r="N18" i="44"/>
  <c r="O18" i="44"/>
  <c r="P18" i="44"/>
  <c r="Q18" i="44"/>
  <c r="R18" i="44"/>
  <c r="G20" i="44"/>
  <c r="H20" i="44"/>
  <c r="I20" i="44"/>
  <c r="J20" i="44"/>
  <c r="K20" i="44"/>
  <c r="L20" i="44"/>
  <c r="M20" i="44"/>
  <c r="N20" i="44"/>
  <c r="O20" i="44"/>
  <c r="P20" i="44"/>
  <c r="Q20" i="44"/>
  <c r="R20" i="44"/>
  <c r="G21" i="44"/>
  <c r="H21" i="44"/>
  <c r="I21" i="44"/>
  <c r="J21" i="44"/>
  <c r="K21" i="44"/>
  <c r="L21" i="44"/>
  <c r="M21" i="44"/>
  <c r="N21" i="44"/>
  <c r="O21" i="44"/>
  <c r="P21" i="44"/>
  <c r="Q21" i="44"/>
  <c r="R21" i="44"/>
  <c r="G22" i="44"/>
  <c r="H22" i="44"/>
  <c r="I22" i="44"/>
  <c r="J22" i="44"/>
  <c r="K22" i="44"/>
  <c r="L22" i="44"/>
  <c r="M22" i="44"/>
  <c r="N22" i="44"/>
  <c r="O22" i="44"/>
  <c r="P22" i="44"/>
  <c r="Q22" i="44"/>
  <c r="R22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G24" i="44"/>
  <c r="H24" i="44"/>
  <c r="I24" i="44"/>
  <c r="J24" i="44"/>
  <c r="K24" i="44"/>
  <c r="L24" i="44"/>
  <c r="M24" i="44"/>
  <c r="N24" i="44"/>
  <c r="O24" i="44"/>
  <c r="P24" i="44"/>
  <c r="Q24" i="44"/>
  <c r="R24" i="44"/>
  <c r="G25" i="44"/>
  <c r="H25" i="44"/>
  <c r="I25" i="44"/>
  <c r="J25" i="44"/>
  <c r="K25" i="44"/>
  <c r="L25" i="44"/>
  <c r="M25" i="44"/>
  <c r="N25" i="44"/>
  <c r="O25" i="44"/>
  <c r="P25" i="44"/>
  <c r="Q25" i="44"/>
  <c r="R25" i="44"/>
  <c r="G26" i="44"/>
  <c r="H26" i="44"/>
  <c r="I26" i="44"/>
  <c r="J26" i="44"/>
  <c r="K26" i="44"/>
  <c r="L26" i="44"/>
  <c r="M26" i="44"/>
  <c r="N26" i="44"/>
  <c r="O26" i="44"/>
  <c r="P26" i="44"/>
  <c r="Q26" i="44"/>
  <c r="R26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G28" i="44"/>
  <c r="H28" i="44"/>
  <c r="I28" i="44"/>
  <c r="J28" i="44"/>
  <c r="K28" i="44"/>
  <c r="L28" i="44"/>
  <c r="M28" i="44"/>
  <c r="N28" i="44"/>
  <c r="O28" i="44"/>
  <c r="P28" i="44"/>
  <c r="Q28" i="44"/>
  <c r="R28" i="44"/>
  <c r="G29" i="44"/>
  <c r="H29" i="44"/>
  <c r="I29" i="44"/>
  <c r="J29" i="44"/>
  <c r="K29" i="44"/>
  <c r="L29" i="44"/>
  <c r="M29" i="44"/>
  <c r="N29" i="44"/>
  <c r="O29" i="44"/>
  <c r="P29" i="44"/>
  <c r="Q29" i="44"/>
  <c r="R29" i="44"/>
  <c r="G30" i="44"/>
  <c r="H30" i="44"/>
  <c r="I30" i="44"/>
  <c r="J30" i="44"/>
  <c r="K30" i="44"/>
  <c r="L30" i="44"/>
  <c r="M30" i="44"/>
  <c r="N30" i="44"/>
  <c r="O30" i="44"/>
  <c r="P30" i="44"/>
  <c r="Q30" i="44"/>
  <c r="R30" i="44"/>
  <c r="G31" i="44"/>
  <c r="H31" i="44"/>
  <c r="I31" i="44"/>
  <c r="J31" i="44"/>
  <c r="K31" i="44"/>
  <c r="L31" i="44"/>
  <c r="M31" i="44"/>
  <c r="N31" i="44"/>
  <c r="O31" i="44"/>
  <c r="P31" i="44"/>
  <c r="Q31" i="44"/>
  <c r="R31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G33" i="44"/>
  <c r="H33" i="44"/>
  <c r="I33" i="44"/>
  <c r="J33" i="44"/>
  <c r="K33" i="44"/>
  <c r="L33" i="44"/>
  <c r="M33" i="44"/>
  <c r="N33" i="44"/>
  <c r="O33" i="44"/>
  <c r="P33" i="44"/>
  <c r="Q33" i="44"/>
  <c r="R33" i="44"/>
  <c r="G34" i="44"/>
  <c r="H34" i="44"/>
  <c r="I34" i="44"/>
  <c r="J34" i="44"/>
  <c r="K34" i="44"/>
  <c r="L34" i="44"/>
  <c r="M34" i="44"/>
  <c r="N34" i="44"/>
  <c r="O34" i="44"/>
  <c r="P34" i="44"/>
  <c r="Q34" i="44"/>
  <c r="R34" i="44"/>
  <c r="G35" i="44"/>
  <c r="H35" i="44"/>
  <c r="I35" i="44"/>
  <c r="J35" i="44"/>
  <c r="K35" i="44"/>
  <c r="L35" i="44"/>
  <c r="M35" i="44"/>
  <c r="N35" i="44"/>
  <c r="O35" i="44"/>
  <c r="P35" i="44"/>
  <c r="Q35" i="44"/>
  <c r="R35" i="44"/>
  <c r="G36" i="44"/>
  <c r="H36" i="44"/>
  <c r="I36" i="44"/>
  <c r="J36" i="44"/>
  <c r="K36" i="44"/>
  <c r="L36" i="44"/>
  <c r="M36" i="44"/>
  <c r="N36" i="44"/>
  <c r="O36" i="44"/>
  <c r="P36" i="44"/>
  <c r="Q36" i="44"/>
  <c r="R36" i="44"/>
  <c r="G37" i="44"/>
  <c r="H37" i="44"/>
  <c r="I37" i="44"/>
  <c r="J37" i="44"/>
  <c r="K37" i="44"/>
  <c r="L37" i="44"/>
  <c r="M37" i="44"/>
  <c r="N37" i="44"/>
  <c r="O37" i="44"/>
  <c r="P37" i="44"/>
  <c r="Q37" i="44"/>
  <c r="R37" i="44"/>
  <c r="G38" i="44"/>
  <c r="H38" i="44"/>
  <c r="I38" i="44"/>
  <c r="J38" i="44"/>
  <c r="K38" i="44"/>
  <c r="L38" i="44"/>
  <c r="M38" i="44"/>
  <c r="N38" i="44"/>
  <c r="O38" i="44"/>
  <c r="P38" i="44"/>
  <c r="Q38" i="44"/>
  <c r="R38" i="44"/>
  <c r="G39" i="44"/>
  <c r="H39" i="44"/>
  <c r="I39" i="44"/>
  <c r="J39" i="44"/>
  <c r="K39" i="44"/>
  <c r="L39" i="44"/>
  <c r="M39" i="44"/>
  <c r="N39" i="44"/>
  <c r="O39" i="44"/>
  <c r="P39" i="44"/>
  <c r="Q39" i="44"/>
  <c r="R39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G43" i="44"/>
  <c r="G44" i="44" s="1"/>
  <c r="H43" i="44"/>
  <c r="H44" i="44" s="1"/>
  <c r="I43" i="44"/>
  <c r="I44" i="44" s="1"/>
  <c r="J43" i="44"/>
  <c r="J44" i="44" s="1"/>
  <c r="K43" i="44"/>
  <c r="K44" i="44" s="1"/>
  <c r="L43" i="44"/>
  <c r="L44" i="44" s="1"/>
  <c r="M43" i="44"/>
  <c r="M44" i="44" s="1"/>
  <c r="N43" i="44"/>
  <c r="N44" i="44" s="1"/>
  <c r="O43" i="44"/>
  <c r="O44" i="44" s="1"/>
  <c r="P43" i="44"/>
  <c r="P44" i="44" s="1"/>
  <c r="Q43" i="44"/>
  <c r="Q44" i="44" s="1"/>
  <c r="R43" i="44"/>
  <c r="R44" i="44" s="1"/>
  <c r="G45" i="44"/>
  <c r="H45" i="44"/>
  <c r="I45" i="44"/>
  <c r="J45" i="44"/>
  <c r="K45" i="44"/>
  <c r="L45" i="44"/>
  <c r="M45" i="44"/>
  <c r="N45" i="44"/>
  <c r="O45" i="44"/>
  <c r="P45" i="44"/>
  <c r="Q45" i="44"/>
  <c r="R45" i="44"/>
  <c r="G46" i="44"/>
  <c r="H46" i="44"/>
  <c r="I46" i="44"/>
  <c r="J46" i="44"/>
  <c r="K46" i="44"/>
  <c r="L46" i="44"/>
  <c r="M46" i="44"/>
  <c r="N46" i="44"/>
  <c r="O46" i="44"/>
  <c r="P46" i="44"/>
  <c r="Q46" i="44"/>
  <c r="R46" i="44"/>
  <c r="G47" i="44"/>
  <c r="H47" i="44"/>
  <c r="I47" i="44"/>
  <c r="J47" i="44"/>
  <c r="K47" i="44"/>
  <c r="L47" i="44"/>
  <c r="M47" i="44"/>
  <c r="N47" i="44"/>
  <c r="O47" i="44"/>
  <c r="P47" i="44"/>
  <c r="Q47" i="44"/>
  <c r="R47" i="44"/>
  <c r="G48" i="44"/>
  <c r="H48" i="44"/>
  <c r="I48" i="44"/>
  <c r="J48" i="44"/>
  <c r="K48" i="44"/>
  <c r="L48" i="44"/>
  <c r="M48" i="44"/>
  <c r="N48" i="44"/>
  <c r="O48" i="44"/>
  <c r="P48" i="44"/>
  <c r="Q48" i="44"/>
  <c r="R48" i="44"/>
  <c r="G50" i="44"/>
  <c r="H50" i="44"/>
  <c r="I50" i="44"/>
  <c r="J50" i="44"/>
  <c r="K50" i="44"/>
  <c r="L50" i="44"/>
  <c r="M50" i="44"/>
  <c r="N50" i="44"/>
  <c r="O50" i="44"/>
  <c r="P50" i="44"/>
  <c r="Q50" i="44"/>
  <c r="R50" i="44"/>
  <c r="G51" i="44"/>
  <c r="H51" i="44"/>
  <c r="I51" i="44"/>
  <c r="J51" i="44"/>
  <c r="K51" i="44"/>
  <c r="L51" i="44"/>
  <c r="M51" i="44"/>
  <c r="N51" i="44"/>
  <c r="O51" i="44"/>
  <c r="P51" i="44"/>
  <c r="Q51" i="44"/>
  <c r="R51" i="44"/>
  <c r="G52" i="44"/>
  <c r="H52" i="44"/>
  <c r="I52" i="44"/>
  <c r="J52" i="44"/>
  <c r="K52" i="44"/>
  <c r="L52" i="44"/>
  <c r="M52" i="44"/>
  <c r="N52" i="44"/>
  <c r="O52" i="44"/>
  <c r="P52" i="44"/>
  <c r="Q52" i="44"/>
  <c r="R52" i="44"/>
  <c r="G54" i="44"/>
  <c r="G55" i="44" s="1"/>
  <c r="H54" i="44"/>
  <c r="H55" i="44" s="1"/>
  <c r="I54" i="44"/>
  <c r="I55" i="44" s="1"/>
  <c r="J54" i="44"/>
  <c r="J55" i="44" s="1"/>
  <c r="K54" i="44"/>
  <c r="K55" i="44" s="1"/>
  <c r="L54" i="44"/>
  <c r="L55" i="44" s="1"/>
  <c r="M54" i="44"/>
  <c r="M55" i="44" s="1"/>
  <c r="N54" i="44"/>
  <c r="N55" i="44" s="1"/>
  <c r="O54" i="44"/>
  <c r="O55" i="44" s="1"/>
  <c r="P54" i="44"/>
  <c r="P55" i="44" s="1"/>
  <c r="Q54" i="44"/>
  <c r="Q55" i="44" s="1"/>
  <c r="R54" i="44"/>
  <c r="R55" i="44" s="1"/>
  <c r="F7" i="44"/>
  <c r="F8" i="44"/>
  <c r="F9" i="44"/>
  <c r="F10" i="44"/>
  <c r="F11" i="44"/>
  <c r="F12" i="44"/>
  <c r="F13" i="44"/>
  <c r="F14" i="44"/>
  <c r="F15" i="44"/>
  <c r="F16" i="44"/>
  <c r="F17" i="44"/>
  <c r="F18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3" i="44"/>
  <c r="F44" i="44" s="1"/>
  <c r="F45" i="44"/>
  <c r="F46" i="44"/>
  <c r="F47" i="44"/>
  <c r="F48" i="44"/>
  <c r="F50" i="44"/>
  <c r="F51" i="44"/>
  <c r="F52" i="44"/>
  <c r="F54" i="44"/>
  <c r="F55" i="44" s="1"/>
  <c r="E7" i="44"/>
  <c r="E8" i="44"/>
  <c r="E9" i="44"/>
  <c r="E10" i="44"/>
  <c r="E11" i="44"/>
  <c r="E12" i="44"/>
  <c r="E13" i="44"/>
  <c r="E14" i="44"/>
  <c r="E15" i="44"/>
  <c r="E16" i="44"/>
  <c r="E17" i="44"/>
  <c r="E18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3" i="44"/>
  <c r="E44" i="44" s="1"/>
  <c r="E45" i="44"/>
  <c r="E46" i="44"/>
  <c r="E47" i="44"/>
  <c r="E48" i="44"/>
  <c r="E50" i="44"/>
  <c r="E51" i="44"/>
  <c r="E52" i="44"/>
  <c r="E54" i="44"/>
  <c r="E55" i="44" s="1"/>
  <c r="D54" i="44"/>
  <c r="D55" i="44" s="1"/>
  <c r="D52" i="44"/>
  <c r="D51" i="44"/>
  <c r="D50" i="44"/>
  <c r="D48" i="44"/>
  <c r="D47" i="44"/>
  <c r="D46" i="44"/>
  <c r="D45" i="44"/>
  <c r="D43" i="44"/>
  <c r="D44" i="44" s="1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C54" i="44"/>
  <c r="C55" i="44" s="1"/>
  <c r="C52" i="44"/>
  <c r="C51" i="44"/>
  <c r="C50" i="44"/>
  <c r="C48" i="44"/>
  <c r="C47" i="44"/>
  <c r="C46" i="44"/>
  <c r="C45" i="44"/>
  <c r="C43" i="44"/>
  <c r="C44" i="44" s="1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P41" i="44" l="1"/>
  <c r="W14" i="44"/>
  <c r="W10" i="44"/>
  <c r="W18" i="44"/>
  <c r="W35" i="44"/>
  <c r="W31" i="44"/>
  <c r="W39" i="44"/>
  <c r="W79" i="44"/>
  <c r="W87" i="44"/>
  <c r="W48" i="44"/>
  <c r="W85" i="44"/>
  <c r="W81" i="44"/>
  <c r="W76" i="44"/>
  <c r="W68" i="44"/>
  <c r="W26" i="44"/>
  <c r="U53" i="44"/>
  <c r="W71" i="44"/>
  <c r="W22" i="44"/>
  <c r="W80" i="44"/>
  <c r="W88" i="44"/>
  <c r="P89" i="44"/>
  <c r="W24" i="44"/>
  <c r="N19" i="44"/>
  <c r="W11" i="44"/>
  <c r="W28" i="44"/>
  <c r="W47" i="44"/>
  <c r="I41" i="44"/>
  <c r="W13" i="44"/>
  <c r="Q49" i="44"/>
  <c r="U49" i="44"/>
  <c r="U19" i="44"/>
  <c r="W7" i="44"/>
  <c r="W15" i="44"/>
  <c r="H89" i="44"/>
  <c r="W9" i="44"/>
  <c r="W17" i="44"/>
  <c r="W45" i="44"/>
  <c r="O89" i="44"/>
  <c r="W50" i="44"/>
  <c r="F89" i="44"/>
  <c r="W51" i="44"/>
  <c r="D89" i="44"/>
  <c r="W52" i="44"/>
  <c r="W43" i="44"/>
  <c r="W44" i="44" s="1"/>
  <c r="W54" i="44"/>
  <c r="W55" i="44" s="1"/>
  <c r="K89" i="44"/>
  <c r="G89" i="44"/>
  <c r="W27" i="44"/>
  <c r="R89" i="44"/>
  <c r="W21" i="44"/>
  <c r="W84" i="44"/>
  <c r="W23" i="44"/>
  <c r="J89" i="44"/>
  <c r="N89" i="44"/>
  <c r="S89" i="44"/>
  <c r="W83" i="44"/>
  <c r="W74" i="44"/>
  <c r="W70" i="44"/>
  <c r="W20" i="44"/>
  <c r="M89" i="44"/>
  <c r="W64" i="44"/>
  <c r="W72" i="44"/>
  <c r="W78" i="44"/>
  <c r="W25" i="44"/>
  <c r="W86" i="44"/>
  <c r="W82" i="44"/>
  <c r="W73" i="44"/>
  <c r="W65" i="44"/>
  <c r="C89" i="44"/>
  <c r="Q89" i="44"/>
  <c r="I89" i="44"/>
  <c r="U89" i="44"/>
  <c r="S53" i="44"/>
  <c r="V49" i="44"/>
  <c r="E89" i="44"/>
  <c r="U41" i="44"/>
  <c r="W66" i="44"/>
  <c r="W63" i="44"/>
  <c r="P19" i="44"/>
  <c r="V19" i="44"/>
  <c r="T89" i="44"/>
  <c r="V53" i="44"/>
  <c r="L89" i="44"/>
  <c r="R49" i="44"/>
  <c r="Q41" i="44"/>
  <c r="X78" i="44"/>
  <c r="V89" i="44"/>
  <c r="V41" i="44"/>
  <c r="I53" i="44"/>
  <c r="O49" i="44"/>
  <c r="G49" i="44"/>
  <c r="Q53" i="44"/>
  <c r="I49" i="44"/>
  <c r="P49" i="44"/>
  <c r="H19" i="44"/>
  <c r="L41" i="44"/>
  <c r="J19" i="44"/>
  <c r="P53" i="44"/>
  <c r="H53" i="44"/>
  <c r="H49" i="44"/>
  <c r="H41" i="44"/>
  <c r="L49" i="44"/>
  <c r="L19" i="44"/>
  <c r="M19" i="44"/>
  <c r="T53" i="44"/>
  <c r="T41" i="44"/>
  <c r="J49" i="44"/>
  <c r="N49" i="44"/>
  <c r="N53" i="44"/>
  <c r="R53" i="44"/>
  <c r="J53" i="44"/>
  <c r="R41" i="44"/>
  <c r="N41" i="44"/>
  <c r="J41" i="44"/>
  <c r="R19" i="44"/>
  <c r="L53" i="44"/>
  <c r="O53" i="44"/>
  <c r="G53" i="44"/>
  <c r="K49" i="44"/>
  <c r="K41" i="44"/>
  <c r="S41" i="44"/>
  <c r="T19" i="44"/>
  <c r="M49" i="44"/>
  <c r="M41" i="44"/>
  <c r="K19" i="44"/>
  <c r="I19" i="44"/>
  <c r="O41" i="44"/>
  <c r="G41" i="44"/>
  <c r="Q19" i="44"/>
  <c r="K53" i="44"/>
  <c r="T49" i="44"/>
  <c r="M53" i="44"/>
  <c r="O19" i="44"/>
  <c r="G19" i="44"/>
  <c r="S19" i="44"/>
  <c r="S49" i="44"/>
  <c r="F53" i="44"/>
  <c r="E53" i="44"/>
  <c r="E41" i="44"/>
  <c r="F41" i="44"/>
  <c r="E49" i="44"/>
  <c r="E19" i="44"/>
  <c r="F49" i="44"/>
  <c r="D49" i="44"/>
  <c r="F19" i="44"/>
  <c r="C53" i="44"/>
  <c r="D53" i="44"/>
  <c r="D41" i="44"/>
  <c r="C19" i="44"/>
  <c r="C49" i="44"/>
  <c r="D19" i="44"/>
  <c r="C41" i="44"/>
  <c r="U42" i="44" l="1"/>
  <c r="U56" i="44" s="1"/>
  <c r="W49" i="44"/>
  <c r="P42" i="44"/>
  <c r="W53" i="44"/>
  <c r="W19" i="44"/>
  <c r="V42" i="44"/>
  <c r="V56" i="44" s="1"/>
  <c r="W41" i="44"/>
  <c r="W89" i="44"/>
  <c r="N42" i="44"/>
  <c r="N56" i="44" s="1"/>
  <c r="L42" i="44"/>
  <c r="L56" i="44" s="1"/>
  <c r="Q42" i="44"/>
  <c r="Q56" i="44" s="1"/>
  <c r="I42" i="44"/>
  <c r="I56" i="44" s="1"/>
  <c r="R42" i="44"/>
  <c r="R56" i="44" s="1"/>
  <c r="K42" i="44"/>
  <c r="K56" i="44" s="1"/>
  <c r="P56" i="44"/>
  <c r="O42" i="44"/>
  <c r="O56" i="44" s="1"/>
  <c r="H42" i="44"/>
  <c r="H56" i="44" s="1"/>
  <c r="M42" i="44"/>
  <c r="M56" i="44" s="1"/>
  <c r="J42" i="44"/>
  <c r="J56" i="44" s="1"/>
  <c r="S42" i="44"/>
  <c r="S56" i="44" s="1"/>
  <c r="F42" i="44"/>
  <c r="F56" i="44" s="1"/>
  <c r="G42" i="44"/>
  <c r="G56" i="44" s="1"/>
  <c r="T42" i="44"/>
  <c r="T56" i="44" s="1"/>
  <c r="X75" i="44"/>
  <c r="D42" i="44"/>
  <c r="D56" i="44" s="1"/>
  <c r="X72" i="44"/>
  <c r="C42" i="44"/>
  <c r="C56" i="44" s="1"/>
  <c r="E42" i="44"/>
  <c r="E56" i="44" s="1"/>
  <c r="X70" i="44"/>
  <c r="X68" i="44"/>
  <c r="X65" i="44"/>
  <c r="X87" i="44"/>
  <c r="X86" i="44"/>
  <c r="X76" i="44"/>
  <c r="X69" i="44"/>
  <c r="X79" i="44"/>
  <c r="X71" i="44"/>
  <c r="X81" i="44"/>
  <c r="X64" i="44"/>
  <c r="X77" i="44"/>
  <c r="X82" i="44"/>
  <c r="X73" i="44"/>
  <c r="X80" i="44"/>
  <c r="X85" i="44"/>
  <c r="X88" i="44"/>
  <c r="X63" i="44"/>
  <c r="X74" i="44"/>
  <c r="X40" i="44"/>
  <c r="X33" i="44"/>
  <c r="X51" i="44"/>
  <c r="X8" i="44"/>
  <c r="X22" i="44"/>
  <c r="X34" i="44"/>
  <c r="X66" i="44"/>
  <c r="X84" i="44"/>
  <c r="X31" i="44"/>
  <c r="X16" i="44"/>
  <c r="X23" i="44"/>
  <c r="X26" i="44"/>
  <c r="X37" i="44"/>
  <c r="X83" i="44"/>
  <c r="X30" i="44"/>
  <c r="X67" i="44"/>
  <c r="X48" i="44"/>
  <c r="X52" i="44"/>
  <c r="X27" i="44"/>
  <c r="X32" i="44"/>
  <c r="X36" i="44"/>
  <c r="X11" i="44"/>
  <c r="X13" i="44"/>
  <c r="X24" i="44"/>
  <c r="X15" i="44"/>
  <c r="X29" i="44"/>
  <c r="X39" i="44"/>
  <c r="X14" i="44"/>
  <c r="X10" i="44"/>
  <c r="X21" i="44"/>
  <c r="X12" i="44"/>
  <c r="X25" i="44"/>
  <c r="X17" i="44"/>
  <c r="X28" i="44"/>
  <c r="X47" i="44"/>
  <c r="X9" i="44"/>
  <c r="X18" i="44"/>
  <c r="D51" i="42"/>
  <c r="E51" i="42"/>
  <c r="F51" i="42"/>
  <c r="G51" i="42"/>
  <c r="H51" i="42"/>
  <c r="I51" i="42"/>
  <c r="J51" i="42"/>
  <c r="K51" i="42"/>
  <c r="L51" i="42"/>
  <c r="M51" i="42"/>
  <c r="N51" i="42"/>
  <c r="O51" i="42"/>
  <c r="P51" i="42"/>
  <c r="Q51" i="42"/>
  <c r="R51" i="42"/>
  <c r="S51" i="42"/>
  <c r="T51" i="42"/>
  <c r="U51" i="42"/>
  <c r="V51" i="42"/>
  <c r="W51" i="42"/>
  <c r="X51" i="42"/>
  <c r="Y51" i="42"/>
  <c r="Z51" i="42"/>
  <c r="AA51" i="42"/>
  <c r="AB51" i="42"/>
  <c r="AC51" i="42"/>
  <c r="AD51" i="42"/>
  <c r="AE51" i="42"/>
  <c r="AF51" i="42"/>
  <c r="AG51" i="42"/>
  <c r="AH51" i="42"/>
  <c r="AI51" i="42"/>
  <c r="AJ51" i="42"/>
  <c r="AK51" i="42"/>
  <c r="AL51" i="42"/>
  <c r="C51" i="42"/>
  <c r="D32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Y32" i="33"/>
  <c r="Z32" i="33"/>
  <c r="AA32" i="33"/>
  <c r="AB32" i="33"/>
  <c r="AC32" i="33"/>
  <c r="AD32" i="33"/>
  <c r="AE32" i="33"/>
  <c r="C32" i="33"/>
  <c r="W42" i="44" l="1"/>
  <c r="W56" i="44" s="1"/>
  <c r="X50" i="44"/>
  <c r="X89" i="44"/>
  <c r="X20" i="44"/>
  <c r="X7" i="44"/>
  <c r="X38" i="44"/>
  <c r="X45" i="44"/>
  <c r="X43" i="44"/>
  <c r="X35" i="44"/>
  <c r="X46" i="44"/>
  <c r="X54" i="44"/>
  <c r="AE55" i="42"/>
  <c r="AG55" i="42"/>
  <c r="AI55" i="42"/>
  <c r="X19" i="44" l="1"/>
  <c r="X49" i="44"/>
  <c r="X44" i="44"/>
  <c r="X55" i="44"/>
  <c r="X53" i="44"/>
  <c r="X41" i="44"/>
  <c r="AF52" i="42"/>
  <c r="AG52" i="42"/>
  <c r="AH52" i="42"/>
  <c r="AI52" i="42"/>
  <c r="AJ52" i="42"/>
  <c r="AK52" i="42"/>
  <c r="AL52" i="42"/>
  <c r="AE52" i="42"/>
  <c r="X42" i="44" l="1"/>
  <c r="X56" i="44" s="1"/>
</calcChain>
</file>

<file path=xl/sharedStrings.xml><?xml version="1.0" encoding="utf-8"?>
<sst xmlns="http://schemas.openxmlformats.org/spreadsheetml/2006/main" count="2746" uniqueCount="193">
  <si>
    <t>Sr. No.</t>
  </si>
  <si>
    <t>Name of Bank</t>
  </si>
  <si>
    <t>Total Agriculture
 (PS)</t>
  </si>
  <si>
    <t>Total MSMEs (PS)</t>
  </si>
  <si>
    <t>Export Credit</t>
  </si>
  <si>
    <t>Total Priority Sector</t>
  </si>
  <si>
    <t>Total Non Priority Sector</t>
  </si>
  <si>
    <t>Amt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</si>
  <si>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</si>
  <si>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</si>
  <si>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</si>
  <si>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</si>
  <si>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</si>
  <si>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</si>
  <si>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</si>
  <si>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</si>
  <si>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</si>
  <si>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</si>
  <si>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</si>
  <si>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</si>
  <si>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</si>
  <si>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</si>
  <si>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</si>
  <si>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City Union Bank Ltd</t>
  </si>
  <si>
    <t>DCB Bank Limited</t>
  </si>
  <si>
    <t>Dhana Laxmi Bank</t>
  </si>
  <si>
    <t>Federal Bank</t>
  </si>
  <si>
    <t>IDBI Bank</t>
  </si>
  <si>
    <t>IDFC First Bank</t>
  </si>
  <si>
    <t>Indus Ind Bank</t>
  </si>
  <si>
    <t>Karnataka Bank</t>
  </si>
  <si>
    <t>Karur Vysya Bank</t>
  </si>
  <si>
    <t>Kotak Mahindra Bank</t>
  </si>
  <si>
    <t>KBS Local Area Bank</t>
  </si>
  <si>
    <t>RBL Bank</t>
  </si>
  <si>
    <t>South Indian Bank</t>
  </si>
  <si>
    <t>Yes Bank</t>
  </si>
  <si>
    <t xml:space="preserve"> Private Sector Banks Total</t>
  </si>
  <si>
    <t>Commercial Banks Total</t>
  </si>
  <si>
    <t>AP State Co-op Bank</t>
  </si>
  <si>
    <t>Co-op. Banks Total</t>
  </si>
  <si>
    <t xml:space="preserve"> R.R.Bs Total</t>
  </si>
  <si>
    <t>ESAF Bank</t>
  </si>
  <si>
    <t>Small Finance Banks Total</t>
  </si>
  <si>
    <t>Others</t>
  </si>
  <si>
    <t>Others Total</t>
  </si>
  <si>
    <t>A/cs</t>
  </si>
  <si>
    <t>District</t>
  </si>
  <si>
    <t>Education (PS)
(I)</t>
  </si>
  <si>
    <t>Housing (PS)
(II)</t>
  </si>
  <si>
    <t>Other Priority
(V)</t>
  </si>
  <si>
    <t>Annual Credit Plan - Bank wise Targets - 2023-24</t>
  </si>
  <si>
    <t xml:space="preserve">Catholic Syrian Bank </t>
  </si>
  <si>
    <t>Coastal Local Area B</t>
  </si>
  <si>
    <t xml:space="preserve">HDFC Bank </t>
  </si>
  <si>
    <t>ICICI Bank</t>
  </si>
  <si>
    <t>APGB</t>
  </si>
  <si>
    <t>APGVB</t>
  </si>
  <si>
    <t>CGGB</t>
  </si>
  <si>
    <t>SGB</t>
  </si>
  <si>
    <t>Equitas SFB</t>
  </si>
  <si>
    <t>Fincare SFB</t>
  </si>
  <si>
    <t>Total</t>
  </si>
  <si>
    <t>Mandals: 31</t>
  </si>
  <si>
    <t>Social Infra
(III)</t>
  </si>
  <si>
    <t>Renew Energy
(IV)</t>
  </si>
  <si>
    <t>Total Credit
 ( PS+NPS)</t>
  </si>
  <si>
    <t>Education (PS)</t>
  </si>
  <si>
    <t>Housing (PS)</t>
  </si>
  <si>
    <t>Social Infra</t>
  </si>
  <si>
    <t>Renew Energy</t>
  </si>
  <si>
    <t>Other Priority</t>
  </si>
  <si>
    <t>Amount</t>
  </si>
  <si>
    <t xml:space="preserve">Alluri Sitharama Raju </t>
  </si>
  <si>
    <t>Anakapalli</t>
  </si>
  <si>
    <t>Ananthapuramu</t>
  </si>
  <si>
    <t xml:space="preserve">Annamayya </t>
  </si>
  <si>
    <t xml:space="preserve">Bapatla </t>
  </si>
  <si>
    <t xml:space="preserve">Chittoor </t>
  </si>
  <si>
    <t xml:space="preserve">East Godavari </t>
  </si>
  <si>
    <t xml:space="preserve">Eluru </t>
  </si>
  <si>
    <t xml:space="preserve">Guntur </t>
  </si>
  <si>
    <t xml:space="preserve">Kakinada </t>
  </si>
  <si>
    <t>Krishna</t>
  </si>
  <si>
    <t xml:space="preserve">Kurnool </t>
  </si>
  <si>
    <t xml:space="preserve">Nandyal </t>
  </si>
  <si>
    <t xml:space="preserve">NTR </t>
  </si>
  <si>
    <t xml:space="preserve">Palnadu </t>
  </si>
  <si>
    <t xml:space="preserve">Parvathipuram Manyam </t>
  </si>
  <si>
    <t xml:space="preserve">Prakasam </t>
  </si>
  <si>
    <t xml:space="preserve">SPSR Nellore </t>
  </si>
  <si>
    <t>Sri Sathya Sai</t>
  </si>
  <si>
    <t xml:space="preserve">Srikakulam </t>
  </si>
  <si>
    <t>Tirupati</t>
  </si>
  <si>
    <t xml:space="preserve">Visakhapatnam </t>
  </si>
  <si>
    <t xml:space="preserve">Vizianagaram </t>
  </si>
  <si>
    <t xml:space="preserve">West Godavari </t>
  </si>
  <si>
    <t>Y.S.R</t>
  </si>
  <si>
    <t>Catholic Syrian Bank Ltd</t>
  </si>
  <si>
    <t>HDFC Bank Ltd</t>
  </si>
  <si>
    <t>ICICI Bank Ltd.</t>
  </si>
  <si>
    <t>Farm Mechanisation</t>
  </si>
  <si>
    <t>Dairy</t>
  </si>
  <si>
    <t>Poultry</t>
  </si>
  <si>
    <t>Fisheries</t>
  </si>
  <si>
    <t>Indian Overseas B</t>
  </si>
  <si>
    <t>Tamilnad M B</t>
  </si>
  <si>
    <t>Mandals: 22</t>
  </si>
  <si>
    <t>Mandals: 24</t>
  </si>
  <si>
    <t>Mandals:25</t>
  </si>
  <si>
    <t>Mandals: 19</t>
  </si>
  <si>
    <t>Mandals: 28</t>
  </si>
  <si>
    <t>Mandals: 18</t>
  </si>
  <si>
    <t>Mandals: 21</t>
  </si>
  <si>
    <t>Mandals: 25</t>
  </si>
  <si>
    <t>Mandals: 26</t>
  </si>
  <si>
    <t>Mandals: 29</t>
  </si>
  <si>
    <t>Mandals: 20</t>
  </si>
  <si>
    <t>Mandals: 15</t>
  </si>
  <si>
    <t>Mandals: 38</t>
  </si>
  <si>
    <t>Mandals: 32</t>
  </si>
  <si>
    <t>Mandals: 30</t>
  </si>
  <si>
    <t>Mandals: 34</t>
  </si>
  <si>
    <t>Mandals: 11</t>
  </si>
  <si>
    <t>Mandals: 27</t>
  </si>
  <si>
    <t>Mandals: 36</t>
  </si>
  <si>
    <t>Coastal Local Area</t>
  </si>
  <si>
    <t>Tamilnad MB</t>
  </si>
  <si>
    <t xml:space="preserve">Dr. B.R.A Konaseema </t>
  </si>
  <si>
    <t>S.No</t>
  </si>
  <si>
    <t>Bank Name</t>
  </si>
  <si>
    <t>Grand Total</t>
  </si>
  <si>
    <t>SLBC of AP</t>
  </si>
  <si>
    <t>Convener</t>
  </si>
  <si>
    <t>Convener:</t>
  </si>
  <si>
    <t>SLBC of A.P</t>
  </si>
  <si>
    <t>Convenor:</t>
  </si>
  <si>
    <t>KCC-AH</t>
  </si>
  <si>
    <t>KCC-Fishery</t>
  </si>
  <si>
    <t>CCRC</t>
  </si>
  <si>
    <t>JLG/RMG</t>
  </si>
  <si>
    <t>PMFME</t>
  </si>
  <si>
    <t>AIF</t>
  </si>
  <si>
    <t>SHG RURAL</t>
  </si>
  <si>
    <t>SHG URBAN(NULM)</t>
  </si>
  <si>
    <t>Shishu</t>
  </si>
  <si>
    <t>Kishore</t>
  </si>
  <si>
    <t>Tarun</t>
  </si>
  <si>
    <t>Total Mudra</t>
  </si>
  <si>
    <t>Central Bank Of India</t>
  </si>
  <si>
    <t>Uco Bank</t>
  </si>
  <si>
    <t>Coastal Local Area Bank</t>
  </si>
  <si>
    <t>DCB Bank</t>
  </si>
  <si>
    <t xml:space="preserve">IDBI </t>
  </si>
  <si>
    <t>IDFC Bank</t>
  </si>
  <si>
    <t>Tamilnad Mercantile Bank</t>
  </si>
  <si>
    <t>AP State Co operative Bank</t>
  </si>
  <si>
    <t>Airtel Payments Bank</t>
  </si>
  <si>
    <t>Fino Payment Bank</t>
  </si>
  <si>
    <t>India Post payment Bank</t>
  </si>
  <si>
    <t>APSFC</t>
  </si>
  <si>
    <t>Convener :</t>
  </si>
  <si>
    <t>KCC- Fishery</t>
  </si>
  <si>
    <t>PMMY</t>
  </si>
  <si>
    <t>Accounts</t>
  </si>
  <si>
    <t xml:space="preserve">Alluri Sitarama Raju </t>
  </si>
  <si>
    <t xml:space="preserve">Anakapalle </t>
  </si>
  <si>
    <t>Anantapuramu</t>
  </si>
  <si>
    <t xml:space="preserve">Annamaya </t>
  </si>
  <si>
    <t xml:space="preserve">Konaseema </t>
  </si>
  <si>
    <t xml:space="preserve">Parvatipuram Manyam </t>
  </si>
  <si>
    <t>Tirupathi</t>
  </si>
  <si>
    <t>Sri Satyasai</t>
  </si>
  <si>
    <t xml:space="preserve">YSR Kadapa </t>
  </si>
  <si>
    <r>
      <t xml:space="preserve">KCC AH &amp; Fishery –  Targets -2023-24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</si>
  <si>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Finance to Tenant Farmers –  Targets -2023-24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</si>
  <si>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Agricultural Term Loans – Sub Sector wise Targets -2023-24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</si>
  <si>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PMFME &amp; SHG (Bank Linkage)Targets for 
FY 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</si>
  <si>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PMMY &amp; AIF Targets for 
FY 2023-24
</t>
    </r>
    <r>
      <rPr>
        <sz val="9"/>
        <color rgb="FF0070C0"/>
        <rFont val="Bahnschrift"/>
        <family val="2"/>
      </rPr>
      <t>(Accounts in actual &amp; amount in crores)</t>
    </r>
  </si>
  <si>
    <t>Total Credit
 ( PS + NPS)</t>
  </si>
  <si>
    <r>
      <t xml:space="preserve">KCC-AH &amp; Fishery Targets for FY 2023-24
</t>
    </r>
    <r>
      <rPr>
        <b/>
        <sz val="10"/>
        <color rgb="FF0070C0"/>
        <rFont val="Bahnschrift"/>
        <family val="2"/>
      </rPr>
      <t>(Accounts in actual &amp; amount in crores)</t>
    </r>
  </si>
  <si>
    <r>
      <t xml:space="preserve">Finance to Tenant Farmers –  Targets -2023-24
</t>
    </r>
    <r>
      <rPr>
        <b/>
        <sz val="10"/>
        <color rgb="FF0070C0"/>
        <rFont val="Bahnschrift"/>
        <family val="2"/>
      </rPr>
      <t>(Accounts in actual &amp; amount in crores)</t>
    </r>
  </si>
  <si>
    <r>
      <t xml:space="preserve">Agricultural Term Loans – Sub Sector wise Targets -2023-24
</t>
    </r>
    <r>
      <rPr>
        <b/>
        <sz val="10"/>
        <color rgb="FF0070C0"/>
        <rFont val="Bahnschrift"/>
        <family val="2"/>
      </rPr>
      <t>(Accounts in actual &amp; amount in crores)</t>
    </r>
  </si>
  <si>
    <r>
      <t xml:space="preserve">PMFME, AIF &amp; SHG(Bank Linkage) Targets for FY 2023-24
</t>
    </r>
    <r>
      <rPr>
        <b/>
        <sz val="10"/>
        <color rgb="FF0070C0"/>
        <rFont val="Bahnschrift"/>
        <family val="2"/>
      </rPr>
      <t>Accounts in actual &amp; amount in crores</t>
    </r>
  </si>
  <si>
    <r>
      <t xml:space="preserve">PMMY Targets for FY 2023-24
</t>
    </r>
    <r>
      <rPr>
        <b/>
        <sz val="10"/>
        <color rgb="FF0070C0"/>
        <rFont val="Bahnschrift"/>
        <family val="2"/>
      </rPr>
      <t>Accounts in actual &amp; amount in crores</t>
    </r>
  </si>
  <si>
    <t xml:space="preserve">Dr. B.R.Ambedkar Konaseema </t>
  </si>
  <si>
    <t>pub</t>
  </si>
  <si>
    <t>priv</t>
  </si>
  <si>
    <t>rrb</t>
  </si>
  <si>
    <t>others</t>
  </si>
  <si>
    <t>ACP 2023-24</t>
  </si>
  <si>
    <t xml:space="preserve">                        Priority Sector(PS)                                                (A/cs in Actual and Amt. in thousands)</t>
  </si>
  <si>
    <r>
      <t xml:space="preserve">ACP 2023-24 </t>
    </r>
    <r>
      <rPr>
        <b/>
        <sz val="16"/>
        <color theme="0"/>
        <rFont val="Book Antiqua"/>
        <family val="1"/>
      </rPr>
      <t>(No. in Actual and Amount 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</si>
</sst>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0;[Red]0.00"/>
    <numFmt numFmtId="166" formatCode="0;\-0;\-;@"/>
    <numFmt numFmtId="168" formatCode="#0;#0;\-"/>
    <numFmt numFmtId="169" formatCode="_ * #,##0.0_ ;_ * \-#,##0.0_ ;_ * &quot;-&quot;?_ ;_ @_ "/>
    <numFmt numFmtId="170" formatCode="_ * #,##0.0000_ ;_ * \-#,##0.0000_ ;_ * &quot;-&quot;_ ;_ @_ "/>
    <numFmt numFmtId="171" formatCode="_ * #,##0.000000_ ;_ * \-#,##0.000000_ ;_ * &quot;-&quot;_ ;_ @_ "/>
    <numFmt numFmtId="173" formatCode="_ * #,##0.00_ ;_ * \-#,##0.00_ ;_ * &quot;-&quot;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ahnschrift"/>
      <family val="2"/>
    </font>
    <font>
      <sz val="10"/>
      <name val="Arial"/>
      <family val="2"/>
    </font>
    <font>
      <b/>
      <sz val="11"/>
      <color theme="1"/>
      <name val="Book Antiqua"/>
      <family val="1"/>
    </font>
    <font>
      <b/>
      <sz val="18"/>
      <color theme="0"/>
      <name val="Book Antiqua"/>
      <family val="1"/>
    </font>
    <font>
      <b/>
      <sz val="16"/>
      <color theme="1"/>
      <name val="Book Antiqua"/>
      <family val="1"/>
    </font>
    <font>
      <b/>
      <sz val="11"/>
      <color theme="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color theme="0"/>
      <name val="Book Antiqua"/>
      <family val="1"/>
    </font>
    <font>
      <b/>
      <sz val="10"/>
      <name val="Book Antiqua"/>
      <family val="1"/>
    </font>
    <font>
      <b/>
      <sz val="12"/>
      <color theme="0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name val="Bahnschrift"/>
      <family val="2"/>
    </font>
    <font>
      <sz val="11"/>
      <name val="Bahnschrift"/>
      <family val="2"/>
    </font>
    <font>
      <b/>
      <sz val="24"/>
      <color rgb="FF0070C0"/>
      <name val="Bahnschrift"/>
      <family val="2"/>
    </font>
    <font>
      <sz val="11"/>
      <color theme="1"/>
      <name val="Bahnschrift"/>
      <family val="2"/>
    </font>
    <font>
      <b/>
      <sz val="11"/>
      <color theme="1"/>
      <name val="Bahnschrift"/>
      <family val="2"/>
    </font>
    <font>
      <b/>
      <sz val="12"/>
      <color theme="1"/>
      <name val="Bahnschrift"/>
      <family val="2"/>
    </font>
    <font>
      <sz val="11"/>
      <color theme="1"/>
      <name val="Calibri Light"/>
      <family val="2"/>
      <scheme val="major"/>
    </font>
    <font>
      <sz val="11"/>
      <color rgb="FF00B050"/>
      <name val="Bahnschrift"/>
      <family val="2"/>
    </font>
    <font>
      <sz val="9"/>
      <color rgb="FF00B050"/>
      <name val="Bahnschrift"/>
      <family val="2"/>
    </font>
    <font>
      <sz val="9"/>
      <color rgb="FF0070C0"/>
      <name val="Bahnschrift"/>
      <family val="2"/>
    </font>
    <font>
      <sz val="12"/>
      <name val="Arial"/>
      <family val="2"/>
    </font>
    <font>
      <sz val="14"/>
      <color rgb="FF0070C0"/>
      <name val="Bahnschrift"/>
      <family val="2"/>
    </font>
    <font>
      <b/>
      <sz val="11"/>
      <color theme="1"/>
      <name val="Arial Narrow"/>
      <family val="2"/>
    </font>
    <font>
      <b/>
      <sz val="14"/>
      <color rgb="FF0070C0"/>
      <name val="Bahnschrift"/>
      <family val="2"/>
    </font>
    <font>
      <sz val="14"/>
      <color rgb="FF0070C0"/>
      <name val="Calibri"/>
      <family val="2"/>
      <scheme val="minor"/>
    </font>
    <font>
      <b/>
      <sz val="10"/>
      <color rgb="FF0070C0"/>
      <name val="Bahnschrift"/>
      <family val="2"/>
    </font>
    <font>
      <b/>
      <sz val="7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24"/>
      <color theme="0"/>
      <name val="Book Antiqua"/>
      <family val="1"/>
    </font>
    <font>
      <b/>
      <sz val="9"/>
      <color theme="1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u/>
      <sz val="9"/>
      <color rgb="FF0070C0"/>
      <name val="Book Antiqua"/>
      <family val="1"/>
    </font>
    <font>
      <b/>
      <sz val="9"/>
      <color rgb="FF0070C0"/>
      <name val="Book Antiqua"/>
      <family val="1"/>
    </font>
    <font>
      <b/>
      <sz val="9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9"/>
      <color indexed="8"/>
      <name val="Book Antiqua"/>
      <family val="1"/>
    </font>
    <font>
      <b/>
      <sz val="16"/>
      <color theme="0"/>
      <name val="Book Antiqua"/>
      <family val="1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C3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51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EF0FB"/>
        <bgColor indexed="64"/>
      </patternFill>
    </fill>
    <fill>
      <patternFill patternType="solid">
        <fgColor rgb="FFB1ED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4" fillId="0" borderId="0"/>
    <xf numFmtId="0" fontId="31" fillId="0" borderId="0"/>
  </cellStyleXfs>
  <cellXfs count="211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8" fillId="0" borderId="0" xfId="0" applyFont="1"/>
    <xf numFmtId="0" fontId="9" fillId="4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/>
    </xf>
    <xf numFmtId="165" fontId="11" fillId="8" borderId="15" xfId="0" applyNumberFormat="1" applyFont="1" applyFill="1" applyBorder="1" applyAlignment="1">
      <alignment wrapText="1"/>
    </xf>
    <xf numFmtId="2" fontId="11" fillId="8" borderId="17" xfId="1" applyNumberFormat="1" applyFont="1" applyFill="1" applyBorder="1" applyAlignment="1">
      <alignment horizontal="right" wrapText="1"/>
    </xf>
    <xf numFmtId="43" fontId="11" fillId="8" borderId="17" xfId="1" applyFont="1" applyFill="1" applyBorder="1" applyAlignment="1">
      <alignment horizontal="right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164" fontId="7" fillId="9" borderId="18" xfId="1" applyNumberFormat="1" applyFont="1" applyFill="1" applyBorder="1" applyAlignment="1">
      <alignment horizontal="right" vertical="center" wrapText="1"/>
    </xf>
    <xf numFmtId="164" fontId="7" fillId="9" borderId="20" xfId="1" applyNumberFormat="1" applyFont="1" applyFill="1" applyBorder="1" applyAlignment="1">
      <alignment horizontal="right" vertical="center" wrapText="1"/>
    </xf>
    <xf numFmtId="165" fontId="11" fillId="8" borderId="15" xfId="3" applyNumberFormat="1" applyFont="1" applyFill="1" applyBorder="1" applyAlignment="1">
      <alignment wrapText="1"/>
    </xf>
    <xf numFmtId="164" fontId="11" fillId="3" borderId="16" xfId="1" applyNumberFormat="1" applyFont="1" applyFill="1" applyBorder="1" applyAlignment="1">
      <alignment horizontal="right" vertical="center" wrapText="1"/>
    </xf>
    <xf numFmtId="164" fontId="11" fillId="3" borderId="23" xfId="1" applyNumberFormat="1" applyFont="1" applyFill="1" applyBorder="1" applyAlignment="1">
      <alignment horizontal="right" vertical="center" wrapText="1"/>
    </xf>
    <xf numFmtId="165" fontId="11" fillId="8" borderId="15" xfId="0" applyNumberFormat="1" applyFont="1" applyFill="1" applyBorder="1" applyAlignment="1">
      <alignment horizontal="left"/>
    </xf>
    <xf numFmtId="165" fontId="11" fillId="0" borderId="15" xfId="0" applyNumberFormat="1" applyFont="1" applyBorder="1" applyAlignment="1">
      <alignment horizontal="left" wrapText="1"/>
    </xf>
    <xf numFmtId="164" fontId="11" fillId="8" borderId="1" xfId="1" applyNumberFormat="1" applyFont="1" applyFill="1" applyBorder="1" applyAlignment="1">
      <alignment horizontal="right" wrapText="1"/>
    </xf>
    <xf numFmtId="164" fontId="11" fillId="8" borderId="17" xfId="1" applyNumberFormat="1" applyFont="1" applyFill="1" applyBorder="1" applyAlignment="1">
      <alignment horizontal="right" wrapText="1"/>
    </xf>
    <xf numFmtId="164" fontId="11" fillId="3" borderId="14" xfId="1" applyNumberFormat="1" applyFont="1" applyFill="1" applyBorder="1" applyAlignment="1">
      <alignment horizontal="right" wrapText="1"/>
    </xf>
    <xf numFmtId="164" fontId="11" fillId="3" borderId="17" xfId="1" applyNumberFormat="1" applyFont="1" applyFill="1" applyBorder="1" applyAlignment="1">
      <alignment horizontal="right" wrapText="1"/>
    </xf>
    <xf numFmtId="1" fontId="0" fillId="0" borderId="0" xfId="0" applyNumberFormat="1"/>
    <xf numFmtId="164" fontId="8" fillId="0" borderId="0" xfId="1" applyNumberFormat="1" applyFont="1"/>
    <xf numFmtId="164" fontId="8" fillId="0" borderId="0" xfId="0" applyNumberFormat="1" applyFo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2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41" fontId="17" fillId="0" borderId="1" xfId="0" applyNumberFormat="1" applyFont="1" applyBorder="1" applyAlignment="1">
      <alignment horizontal="right" indent="1"/>
    </xf>
    <xf numFmtId="41" fontId="17" fillId="0" borderId="1" xfId="0" applyNumberFormat="1" applyFont="1" applyBorder="1"/>
    <xf numFmtId="168" fontId="15" fillId="8" borderId="1" xfId="0" applyNumberFormat="1" applyFont="1" applyFill="1" applyBorder="1" applyAlignment="1">
      <alignment wrapText="1"/>
    </xf>
    <xf numFmtId="168" fontId="15" fillId="0" borderId="1" xfId="0" applyNumberFormat="1" applyFont="1" applyBorder="1"/>
    <xf numFmtId="0" fontId="17" fillId="0" borderId="1" xfId="0" applyFont="1" applyBorder="1"/>
    <xf numFmtId="165" fontId="15" fillId="8" borderId="1" xfId="0" applyNumberFormat="1" applyFont="1" applyFill="1" applyBorder="1" applyAlignment="1">
      <alignment wrapText="1"/>
    </xf>
    <xf numFmtId="165" fontId="15" fillId="0" borderId="1" xfId="0" applyNumberFormat="1" applyFont="1" applyBorder="1" applyAlignment="1">
      <alignment horizontal="left" wrapText="1"/>
    </xf>
    <xf numFmtId="0" fontId="18" fillId="0" borderId="0" xfId="0" applyFont="1"/>
    <xf numFmtId="41" fontId="17" fillId="0" borderId="0" xfId="0" applyNumberFormat="1" applyFont="1"/>
    <xf numFmtId="43" fontId="17" fillId="0" borderId="0" xfId="0" applyNumberFormat="1" applyFont="1"/>
    <xf numFmtId="169" fontId="17" fillId="0" borderId="0" xfId="0" applyNumberFormat="1" applyFont="1"/>
    <xf numFmtId="41" fontId="0" fillId="0" borderId="0" xfId="0" applyNumberForma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0" fillId="0" borderId="0" xfId="0" applyFont="1"/>
    <xf numFmtId="0" fontId="17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164" fontId="17" fillId="0" borderId="1" xfId="1" applyNumberFormat="1" applyFont="1" applyFill="1" applyBorder="1"/>
    <xf numFmtId="1" fontId="18" fillId="3" borderId="1" xfId="0" applyNumberFormat="1" applyFont="1" applyFill="1" applyBorder="1" applyAlignment="1">
      <alignment horizontal="right"/>
    </xf>
    <xf numFmtId="170" fontId="17" fillId="0" borderId="0" xfId="0" applyNumberFormat="1" applyFont="1"/>
    <xf numFmtId="171" fontId="17" fillId="0" borderId="0" xfId="0" applyNumberFormat="1" applyFont="1"/>
    <xf numFmtId="164" fontId="17" fillId="0" borderId="0" xfId="0" applyNumberFormat="1" applyFont="1"/>
    <xf numFmtId="0" fontId="26" fillId="0" borderId="0" xfId="0" applyFont="1" applyAlignment="1">
      <alignment vertical="top"/>
    </xf>
    <xf numFmtId="43" fontId="17" fillId="0" borderId="1" xfId="1" applyFont="1" applyFill="1" applyBorder="1"/>
    <xf numFmtId="173" fontId="17" fillId="0" borderId="1" xfId="0" applyNumberFormat="1" applyFont="1" applyBorder="1"/>
    <xf numFmtId="0" fontId="27" fillId="0" borderId="0" xfId="0" applyFont="1" applyAlignment="1">
      <alignment horizontal="center"/>
    </xf>
    <xf numFmtId="0" fontId="25" fillId="0" borderId="9" xfId="0" applyFont="1" applyBorder="1" applyAlignment="1">
      <alignment vertical="center"/>
    </xf>
    <xf numFmtId="0" fontId="28" fillId="0" borderId="0" xfId="0" applyFont="1"/>
    <xf numFmtId="0" fontId="30" fillId="0" borderId="0" xfId="0" applyFont="1" applyAlignment="1">
      <alignment vertical="center"/>
    </xf>
    <xf numFmtId="164" fontId="17" fillId="0" borderId="1" xfId="1" applyNumberFormat="1" applyFont="1" applyFill="1" applyBorder="1" applyAlignment="1">
      <alignment horizontal="center"/>
    </xf>
    <xf numFmtId="0" fontId="13" fillId="0" borderId="0" xfId="0" applyFont="1"/>
    <xf numFmtId="41" fontId="18" fillId="3" borderId="1" xfId="0" applyNumberFormat="1" applyFont="1" applyFill="1" applyBorder="1" applyAlignment="1">
      <alignment horizontal="right" indent="1"/>
    </xf>
    <xf numFmtId="0" fontId="32" fillId="0" borderId="0" xfId="5" applyFont="1"/>
    <xf numFmtId="173" fontId="0" fillId="0" borderId="0" xfId="0" applyNumberFormat="1"/>
    <xf numFmtId="1" fontId="17" fillId="0" borderId="0" xfId="0" applyNumberFormat="1" applyFont="1"/>
    <xf numFmtId="164" fontId="7" fillId="9" borderId="27" xfId="1" applyNumberFormat="1" applyFont="1" applyFill="1" applyBorder="1" applyAlignment="1">
      <alignment horizontal="right" vertical="center" wrapText="1"/>
    </xf>
    <xf numFmtId="165" fontId="11" fillId="8" borderId="7" xfId="0" applyNumberFormat="1" applyFont="1" applyFill="1" applyBorder="1" applyAlignment="1">
      <alignment wrapText="1"/>
    </xf>
    <xf numFmtId="0" fontId="9" fillId="0" borderId="7" xfId="0" applyFont="1" applyBorder="1" applyAlignment="1">
      <alignment horizontal="left"/>
    </xf>
    <xf numFmtId="164" fontId="12" fillId="9" borderId="20" xfId="1" applyNumberFormat="1" applyFont="1" applyFill="1" applyBorder="1" applyAlignment="1">
      <alignment horizontal="center"/>
    </xf>
    <xf numFmtId="164" fontId="11" fillId="8" borderId="40" xfId="1" applyNumberFormat="1" applyFont="1" applyFill="1" applyBorder="1" applyAlignment="1">
      <alignment wrapText="1"/>
    </xf>
    <xf numFmtId="164" fontId="11" fillId="8" borderId="21" xfId="1" applyNumberFormat="1" applyFont="1" applyFill="1" applyBorder="1" applyAlignment="1">
      <alignment wrapText="1"/>
    </xf>
    <xf numFmtId="164" fontId="9" fillId="0" borderId="21" xfId="1" applyNumberFormat="1" applyFont="1" applyBorder="1" applyAlignment="1">
      <alignment horizontal="left"/>
    </xf>
    <xf numFmtId="17" fontId="0" fillId="0" borderId="0" xfId="0" applyNumberFormat="1"/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5" fontId="11" fillId="3" borderId="21" xfId="0" applyNumberFormat="1" applyFont="1" applyFill="1" applyBorder="1" applyAlignment="1">
      <alignment horizontal="center" vertical="center" wrapText="1"/>
    </xf>
    <xf numFmtId="165" fontId="11" fillId="3" borderId="22" xfId="0" applyNumberFormat="1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18" fillId="11" borderId="1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8" fillId="11" borderId="7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2" fillId="10" borderId="2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/>
    </xf>
    <xf numFmtId="165" fontId="36" fillId="8" borderId="1" xfId="0" applyNumberFormat="1" applyFont="1" applyFill="1" applyBorder="1" applyAlignment="1">
      <alignment vertical="center" wrapText="1"/>
    </xf>
    <xf numFmtId="166" fontId="36" fillId="8" borderId="1" xfId="1" applyNumberFormat="1" applyFont="1" applyFill="1" applyBorder="1" applyAlignment="1" applyProtection="1">
      <alignment horizontal="right" vertical="center" wrapText="1"/>
      <protection locked="0"/>
    </xf>
    <xf numFmtId="166" fontId="36" fillId="8" borderId="8" xfId="1" applyNumberFormat="1" applyFont="1" applyFill="1" applyBorder="1" applyAlignment="1" applyProtection="1">
      <alignment horizontal="right" vertical="center" wrapText="1"/>
      <protection locked="0"/>
    </xf>
    <xf numFmtId="165" fontId="36" fillId="3" borderId="7" xfId="0" applyNumberFormat="1" applyFont="1" applyFill="1" applyBorder="1" applyAlignment="1">
      <alignment horizontal="center" vertical="center" wrapText="1"/>
    </xf>
    <xf numFmtId="165" fontId="36" fillId="3" borderId="8" xfId="0" applyNumberFormat="1" applyFont="1" applyFill="1" applyBorder="1" applyAlignment="1">
      <alignment horizontal="center" vertical="center" wrapText="1"/>
    </xf>
    <xf numFmtId="166" fontId="36" fillId="3" borderId="6" xfId="1" applyNumberFormat="1" applyFont="1" applyFill="1" applyBorder="1" applyAlignment="1" applyProtection="1">
      <alignment horizontal="right" vertical="center" wrapText="1"/>
    </xf>
    <xf numFmtId="166" fontId="36" fillId="3" borderId="5" xfId="1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8" borderId="1" xfId="0" applyFont="1" applyFill="1" applyBorder="1" applyAlignment="1">
      <alignment horizontal="center" vertical="center"/>
    </xf>
    <xf numFmtId="165" fontId="36" fillId="8" borderId="1" xfId="3" applyNumberFormat="1" applyFont="1" applyFill="1" applyBorder="1" applyAlignment="1">
      <alignment vertical="center" wrapText="1"/>
    </xf>
    <xf numFmtId="165" fontId="36" fillId="8" borderId="1" xfId="0" applyNumberFormat="1" applyFont="1" applyFill="1" applyBorder="1" applyAlignment="1">
      <alignment horizontal="left" vertical="center"/>
    </xf>
    <xf numFmtId="165" fontId="36" fillId="0" borderId="1" xfId="0" applyNumberFormat="1" applyFont="1" applyBorder="1" applyAlignment="1">
      <alignment horizontal="left" vertical="center" wrapText="1"/>
    </xf>
    <xf numFmtId="0" fontId="34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6" fillId="13" borderId="7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36" fillId="13" borderId="8" xfId="0" applyFont="1" applyFill="1" applyBorder="1" applyAlignment="1">
      <alignment horizontal="center" vertical="center"/>
    </xf>
    <xf numFmtId="0" fontId="36" fillId="15" borderId="2" xfId="0" applyFont="1" applyFill="1" applyBorder="1" applyAlignment="1">
      <alignment horizontal="center" vertical="center" wrapText="1"/>
    </xf>
    <xf numFmtId="0" fontId="36" fillId="15" borderId="3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14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6" fillId="15" borderId="1" xfId="0" applyFont="1" applyFill="1" applyBorder="1" applyAlignment="1">
      <alignment horizontal="center" vertical="center" wrapText="1"/>
    </xf>
    <xf numFmtId="0" fontId="36" fillId="15" borderId="32" xfId="0" applyFont="1" applyFill="1" applyBorder="1" applyAlignment="1">
      <alignment horizontal="center" vertical="center" wrapText="1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4" xfId="0" applyFont="1" applyFill="1" applyBorder="1" applyAlignment="1">
      <alignment horizontal="center" vertical="center" wrapText="1"/>
    </xf>
    <xf numFmtId="0" fontId="36" fillId="15" borderId="5" xfId="0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8" borderId="0" xfId="0" applyFont="1" applyFill="1" applyAlignment="1">
      <alignment vertical="center"/>
    </xf>
    <xf numFmtId="0" fontId="36" fillId="13" borderId="1" xfId="0" applyFont="1" applyFill="1" applyBorder="1" applyAlignment="1">
      <alignment horizontal="center" vertical="center"/>
    </xf>
    <xf numFmtId="164" fontId="34" fillId="0" borderId="0" xfId="0" applyNumberFormat="1" applyFont="1"/>
    <xf numFmtId="10" fontId="34" fillId="0" borderId="0" xfId="2" applyNumberFormat="1" applyFont="1" applyProtection="1"/>
    <xf numFmtId="9" fontId="34" fillId="0" borderId="0" xfId="2" applyFont="1" applyProtection="1"/>
    <xf numFmtId="0" fontId="41" fillId="0" borderId="0" xfId="0" applyFont="1"/>
    <xf numFmtId="0" fontId="39" fillId="0" borderId="0" xfId="0" applyFont="1" applyAlignment="1">
      <alignment horizontal="center" vertical="center"/>
    </xf>
    <xf numFmtId="164" fontId="34" fillId="0" borderId="1" xfId="1" applyNumberFormat="1" applyFont="1" applyBorder="1" applyAlignment="1">
      <alignment vertical="center"/>
    </xf>
    <xf numFmtId="164" fontId="34" fillId="3" borderId="1" xfId="1" applyNumberFormat="1" applyFont="1" applyFill="1" applyBorder="1" applyAlignment="1">
      <alignment vertical="center"/>
    </xf>
    <xf numFmtId="166" fontId="35" fillId="13" borderId="6" xfId="1" applyNumberFormat="1" applyFont="1" applyFill="1" applyBorder="1" applyAlignment="1" applyProtection="1">
      <alignment horizontal="right" vertical="center" wrapText="1"/>
    </xf>
    <xf numFmtId="164" fontId="4" fillId="13" borderId="1" xfId="1" applyNumberFormat="1" applyFont="1" applyFill="1" applyBorder="1" applyAlignment="1">
      <alignment vertical="center"/>
    </xf>
    <xf numFmtId="166" fontId="35" fillId="13" borderId="5" xfId="1" applyNumberFormat="1" applyFont="1" applyFill="1" applyBorder="1" applyAlignment="1" applyProtection="1">
      <alignment horizontal="right" vertical="center" wrapText="1"/>
    </xf>
    <xf numFmtId="43" fontId="8" fillId="0" borderId="0" xfId="0" applyNumberFormat="1" applyFont="1"/>
    <xf numFmtId="43" fontId="0" fillId="0" borderId="0" xfId="0" applyNumberFormat="1"/>
    <xf numFmtId="0" fontId="33" fillId="2" borderId="38" xfId="0" applyFont="1" applyFill="1" applyBorder="1" applyAlignment="1">
      <alignment horizontal="left" vertical="center"/>
    </xf>
    <xf numFmtId="0" fontId="33" fillId="2" borderId="34" xfId="0" applyFont="1" applyFill="1" applyBorder="1" applyAlignment="1">
      <alignment horizontal="left" vertical="center"/>
    </xf>
    <xf numFmtId="0" fontId="33" fillId="2" borderId="39" xfId="0" applyFont="1" applyFill="1" applyBorder="1" applyAlignment="1">
      <alignment horizontal="left" vertical="center"/>
    </xf>
  </cellXfs>
  <cellStyles count="6">
    <cellStyle name="Comma" xfId="1" builtinId="3"/>
    <cellStyle name="Normal" xfId="0" builtinId="0"/>
    <cellStyle name="Normal 2" xfId="5" xr:uid="{56E8C517-495B-4B2F-884D-E123E3E00FCE}"/>
    <cellStyle name="Normal 2 10" xfId="3" xr:uid="{52864C28-C526-4E1A-A88D-A46A93B1BDF5}"/>
    <cellStyle name="Normal 4" xfId="4" xr:uid="{692A96BC-9853-4ABE-A6DD-94D98BCF5D66}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B1EDBF"/>
      <color rgb="FFCCFFFF"/>
      <color rgb="FFB1E7ED"/>
      <color rgb="FFECDFF5"/>
      <color rgb="FF8BE5A0"/>
      <color rgb="FFFEF0FB"/>
      <color rgb="FF1E943D"/>
      <color rgb="FFC9F1FF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4</xdr:row>
      <xdr:rowOff>0</xdr:rowOff>
    </xdr:from>
    <xdr:to>
      <xdr:col>22</xdr:col>
      <xdr:colOff>152399</xdr:colOff>
      <xdr:row>29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1E50F5-F47E-46EE-8D03-6012CB75375F}"/>
            </a:ext>
          </a:extLst>
        </xdr:cNvPr>
        <xdr:cNvSpPr/>
      </xdr:nvSpPr>
      <xdr:spPr>
        <a:xfrm>
          <a:off x="1946275" y="762000"/>
          <a:ext cx="10845799" cy="4943475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>
            <a:latin typeface="Berlin Sans FB Demi" pitchFamily="34" charset="0"/>
          </a:endParaRPr>
        </a:p>
      </xdr:txBody>
    </xdr:sp>
    <xdr:clientData/>
  </xdr:twoCellAnchor>
  <xdr:twoCellAnchor>
    <xdr:from>
      <xdr:col>3</xdr:col>
      <xdr:colOff>428624</xdr:colOff>
      <xdr:row>5</xdr:row>
      <xdr:rowOff>28575</xdr:rowOff>
    </xdr:from>
    <xdr:to>
      <xdr:col>21</xdr:col>
      <xdr:colOff>504824</xdr:colOff>
      <xdr:row>28</xdr:row>
      <xdr:rowOff>142875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064F877-DD6F-4EB6-AF03-57FA08085545}"/>
            </a:ext>
          </a:extLst>
        </xdr:cNvPr>
        <xdr:cNvSpPr txBox="1">
          <a:spLocks noChangeArrowheads="1"/>
        </xdr:cNvSpPr>
      </xdr:nvSpPr>
      <xdr:spPr bwMode="auto">
        <a:xfrm>
          <a:off x="2162174" y="981075"/>
          <a:ext cx="10372725" cy="4495800"/>
        </a:xfrm>
        <a:prstGeom prst="rect">
          <a:avLst/>
        </a:prstGeom>
        <a:solidFill>
          <a:srgbClr val="FFFFFF"/>
        </a:solidFill>
        <a:ln w="9525">
          <a:solidFill>
            <a:srgbClr val="92D050"/>
          </a:solidFill>
          <a:miter lim="800000"/>
          <a:headEnd/>
          <a:tailEnd/>
        </a:ln>
        <a:effectLst>
          <a:innerShdw blurRad="114300">
            <a:prstClr val="black"/>
          </a:innerShdw>
        </a:effectLst>
      </xdr:spPr>
      <xdr:txBody>
        <a:bodyPr vertOverflow="clip" wrap="square" lIns="27432" tIns="27432" rIns="0" bIns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defRPr sz="1000"/>
          </a:pPr>
          <a:r>
            <a:rPr lang="en-IN" sz="7200" b="1" i="0" u="none" strike="noStrike" cap="none" spc="50" baseline="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ahnschrift SemiBold" pitchFamily="34" charset="0"/>
              <a:cs typeface="Calibri"/>
            </a:rPr>
            <a:t>ANNUAL CREDIT PLAN</a:t>
          </a:r>
        </a:p>
        <a:p>
          <a:pPr algn="ctr" rtl="0">
            <a:defRPr sz="1000"/>
          </a:pPr>
          <a:r>
            <a:rPr lang="en-IN" sz="6600" b="1" i="0" u="none" strike="noStrike" cap="none" spc="50" baseline="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ahnschrift SemiBold" pitchFamily="34" charset="0"/>
              <a:cs typeface="Calibri"/>
            </a:rPr>
            <a:t>DISTRICT- WISE &amp; </a:t>
          </a:r>
        </a:p>
        <a:p>
          <a:pPr algn="ctr" rtl="0">
            <a:defRPr sz="1000"/>
          </a:pPr>
          <a:r>
            <a:rPr lang="en-IN" sz="6600" b="1" i="0" u="none" strike="noStrike" cap="none" spc="50" baseline="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ahnschrift SemiBold" pitchFamily="34" charset="0"/>
              <a:cs typeface="Calibri"/>
            </a:rPr>
            <a:t>BANK-WISE TARGETS</a:t>
          </a:r>
        </a:p>
        <a:p>
          <a:pPr algn="ctr" rtl="0">
            <a:defRPr sz="1000"/>
          </a:pPr>
          <a:r>
            <a:rPr lang="en-IN" sz="7200" b="1" i="0" u="none" strike="noStrike" cap="none" spc="50" baseline="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ahnschrift SemiBold" pitchFamily="34" charset="0"/>
              <a:cs typeface="Calibri"/>
            </a:rPr>
            <a:t>FY 2023-24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247650</xdr:colOff>
      <xdr:row>0</xdr:row>
      <xdr:rowOff>38100</xdr:rowOff>
    </xdr:from>
    <xdr:to>
      <xdr:col>19</xdr:col>
      <xdr:colOff>542925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1EEB4A-BB47-4420-8646-5B2A9EF696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248775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3615D4-0204-41AF-BC66-BF35BD7A11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43087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66675</xdr:colOff>
      <xdr:row>0</xdr:row>
      <xdr:rowOff>19050</xdr:rowOff>
    </xdr:from>
    <xdr:to>
      <xdr:col>52</xdr:col>
      <xdr:colOff>476250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EA0F48-8746-43BB-8C0B-4F1D7E0FB0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850725" y="19050"/>
          <a:ext cx="1628775" cy="190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19</xdr:col>
      <xdr:colOff>295275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0CF64-19D3-409D-AB50-6E0112D2EA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899160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82C331-8F19-4AB5-A4D8-5F9455AA3E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56422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0</xdr:colOff>
      <xdr:row>0</xdr:row>
      <xdr:rowOff>0</xdr:rowOff>
    </xdr:from>
    <xdr:to>
      <xdr:col>52</xdr:col>
      <xdr:colOff>409575</xdr:colOff>
      <xdr:row>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094133-CF58-4F36-941A-71196678DF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5107900" y="0"/>
          <a:ext cx="1628775" cy="190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19050</xdr:rowOff>
    </xdr:from>
    <xdr:to>
      <xdr:col>7</xdr:col>
      <xdr:colOff>19050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C0D75-1963-444F-80C3-6A71774ED0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144000" y="1905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228600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88E32A-02A2-4A69-8C8D-52FA77FBFC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23085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142875</xdr:colOff>
      <xdr:row>0</xdr:row>
      <xdr:rowOff>0</xdr:rowOff>
    </xdr:from>
    <xdr:to>
      <xdr:col>22</xdr:col>
      <xdr:colOff>447675</xdr:colOff>
      <xdr:row>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2FD3AA-FE30-44D5-B90B-D1B6B31197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726900" y="0"/>
          <a:ext cx="1628775" cy="1905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19050</xdr:rowOff>
    </xdr:from>
    <xdr:to>
      <xdr:col>19</xdr:col>
      <xdr:colOff>533400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CD999A-264C-4A1D-9D22-45846073AF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172575" y="1905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A07947-2F3F-4144-AF2F-C88240CF7B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36420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552450</xdr:colOff>
      <xdr:row>0</xdr:row>
      <xdr:rowOff>38100</xdr:rowOff>
    </xdr:from>
    <xdr:to>
      <xdr:col>52</xdr:col>
      <xdr:colOff>352425</xdr:colOff>
      <xdr:row>1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60DDA4-D1B3-4498-91EA-9CAF9FD57A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784050" y="38100"/>
          <a:ext cx="1628775" cy="190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38100</xdr:rowOff>
    </xdr:from>
    <xdr:to>
      <xdr:col>7</xdr:col>
      <xdr:colOff>19050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456A5C-AEDE-4A9F-93C5-3A3BA65423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058275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228600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83A7F2-9A8E-48AF-A9EE-CD9DD82A85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43087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76200</xdr:colOff>
      <xdr:row>0</xdr:row>
      <xdr:rowOff>28575</xdr:rowOff>
    </xdr:from>
    <xdr:to>
      <xdr:col>22</xdr:col>
      <xdr:colOff>381000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54DA7A-71CF-4FE1-B4B8-45CE15556F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631650" y="28575"/>
          <a:ext cx="1628775" cy="1905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38100</xdr:rowOff>
    </xdr:from>
    <xdr:to>
      <xdr:col>19</xdr:col>
      <xdr:colOff>533400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463A58-45A7-4DC0-B819-2250112789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077325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B58F19-CB90-455A-81E0-49FAFAAC5F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26895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38100</xdr:colOff>
      <xdr:row>0</xdr:row>
      <xdr:rowOff>19050</xdr:rowOff>
    </xdr:from>
    <xdr:to>
      <xdr:col>52</xdr:col>
      <xdr:colOff>447675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675E26-FC68-4A5C-8F99-F46A4A2A0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526875" y="19050"/>
          <a:ext cx="1628775" cy="1905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219075</xdr:colOff>
      <xdr:row>0</xdr:row>
      <xdr:rowOff>19050</xdr:rowOff>
    </xdr:from>
    <xdr:to>
      <xdr:col>19</xdr:col>
      <xdr:colOff>390525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1139D1-BF7B-46C0-9321-4EFE8DDE4A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086850" y="1905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36</xdr:col>
      <xdr:colOff>571500</xdr:colOff>
      <xdr:row>0</xdr:row>
      <xdr:rowOff>38100</xdr:rowOff>
    </xdr:from>
    <xdr:to>
      <xdr:col>39</xdr:col>
      <xdr:colOff>371475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2E2A96-4585-47BB-8E8F-74D3B2BBBD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478500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552450</xdr:colOff>
      <xdr:row>0</xdr:row>
      <xdr:rowOff>9525</xdr:rowOff>
    </xdr:from>
    <xdr:to>
      <xdr:col>52</xdr:col>
      <xdr:colOff>352425</xdr:colOff>
      <xdr:row>1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383D36-9B67-4F0C-B3C4-34B5E81D0A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5212675" y="9525"/>
          <a:ext cx="1628775" cy="1905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38100</xdr:rowOff>
    </xdr:from>
    <xdr:to>
      <xdr:col>19</xdr:col>
      <xdr:colOff>609600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BF8B09-ADBA-4CAA-96E2-7874FD338F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239250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14977C-05ED-4ADB-AB34-E4502A3441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36420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66675</xdr:colOff>
      <xdr:row>0</xdr:row>
      <xdr:rowOff>28575</xdr:rowOff>
    </xdr:from>
    <xdr:to>
      <xdr:col>52</xdr:col>
      <xdr:colOff>476250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C702B2-64D7-4E67-B01E-026D549450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545925" y="28575"/>
          <a:ext cx="1628775" cy="1905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209550</xdr:colOff>
      <xdr:row>0</xdr:row>
      <xdr:rowOff>28575</xdr:rowOff>
    </xdr:from>
    <xdr:to>
      <xdr:col>19</xdr:col>
      <xdr:colOff>581025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85A314-8787-4FC8-8A39-6C2FFE4A4F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8705850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BFD328-B53A-4D36-90DB-3B8400B6FD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724977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123825</xdr:colOff>
      <xdr:row>0</xdr:row>
      <xdr:rowOff>19050</xdr:rowOff>
    </xdr:from>
    <xdr:to>
      <xdr:col>52</xdr:col>
      <xdr:colOff>533400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DE2610-BBD0-4C3F-ADCC-B79E45B6F8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3021925" y="19050"/>
          <a:ext cx="1628775" cy="1905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219075</xdr:colOff>
      <xdr:row>0</xdr:row>
      <xdr:rowOff>38100</xdr:rowOff>
    </xdr:from>
    <xdr:to>
      <xdr:col>19</xdr:col>
      <xdr:colOff>514350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D1C20E-259A-42AB-99E5-784E087519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344025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B5B297-5194-4BF8-BE01-2448FD352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38325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66675</xdr:colOff>
      <xdr:row>0</xdr:row>
      <xdr:rowOff>9525</xdr:rowOff>
    </xdr:from>
    <xdr:to>
      <xdr:col>52</xdr:col>
      <xdr:colOff>476250</xdr:colOff>
      <xdr:row>1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BA9C4C-A487-43AB-AFA7-707DFE62FF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736425" y="9525"/>
          <a:ext cx="1628775" cy="19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600075</xdr:colOff>
      <xdr:row>0</xdr:row>
      <xdr:rowOff>47625</xdr:rowOff>
    </xdr:from>
    <xdr:ext cx="1504950" cy="209550"/>
    <xdr:pic>
      <xdr:nvPicPr>
        <xdr:cNvPr id="4" name="Picture 3">
          <a:extLst>
            <a:ext uri="{FF2B5EF4-FFF2-40B4-BE49-F238E27FC236}">
              <a16:creationId xmlns:a16="http://schemas.microsoft.com/office/drawing/2014/main" id="{E23D2442-8CB7-49E4-9D35-0FB8C0D761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6687800" y="47625"/>
          <a:ext cx="1504950" cy="209550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219075</xdr:colOff>
      <xdr:row>0</xdr:row>
      <xdr:rowOff>28575</xdr:rowOff>
    </xdr:from>
    <xdr:to>
      <xdr:col>19</xdr:col>
      <xdr:colOff>514350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3352A6-583D-49DD-8BA5-8ACF4F3FBA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258300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81439</xdr:colOff>
      <xdr:row>0</xdr:row>
      <xdr:rowOff>0</xdr:rowOff>
    </xdr:from>
    <xdr:to>
      <xdr:col>39</xdr:col>
      <xdr:colOff>409575</xdr:colOff>
      <xdr:row>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47D5E0-1D70-459B-AF16-8B7EFB488E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7759839" y="0"/>
          <a:ext cx="1547336" cy="247650"/>
        </a:xfrm>
        <a:prstGeom prst="rect">
          <a:avLst/>
        </a:prstGeom>
      </xdr:spPr>
    </xdr:pic>
    <xdr:clientData/>
  </xdr:twoCellAnchor>
  <xdr:twoCellAnchor editAs="oneCell">
    <xdr:from>
      <xdr:col>50</xdr:col>
      <xdr:colOff>123825</xdr:colOff>
      <xdr:row>0</xdr:row>
      <xdr:rowOff>28575</xdr:rowOff>
    </xdr:from>
    <xdr:to>
      <xdr:col>52</xdr:col>
      <xdr:colOff>533400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06F661-216E-4576-A25A-14B35128C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879300" y="28575"/>
          <a:ext cx="1628775" cy="190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171450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F42D9C-3F30-4A82-8864-05CA8D18DD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01065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81439</xdr:colOff>
      <xdr:row>0</xdr:row>
      <xdr:rowOff>0</xdr:rowOff>
    </xdr:from>
    <xdr:to>
      <xdr:col>39</xdr:col>
      <xdr:colOff>409575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C9186B-6D01-49F9-BEFA-1154CCB7D8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7759839" y="0"/>
          <a:ext cx="1547336" cy="238125"/>
        </a:xfrm>
        <a:prstGeom prst="rect">
          <a:avLst/>
        </a:prstGeom>
      </xdr:spPr>
    </xdr:pic>
    <xdr:clientData/>
  </xdr:twoCellAnchor>
  <xdr:twoCellAnchor editAs="oneCell">
    <xdr:from>
      <xdr:col>50</xdr:col>
      <xdr:colOff>85725</xdr:colOff>
      <xdr:row>0</xdr:row>
      <xdr:rowOff>28575</xdr:rowOff>
    </xdr:from>
    <xdr:to>
      <xdr:col>52</xdr:col>
      <xdr:colOff>495300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8C0BD2-47BC-414A-9BE7-83C329EC5E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3974425" y="28575"/>
          <a:ext cx="1628775" cy="190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247650</xdr:colOff>
      <xdr:row>0</xdr:row>
      <xdr:rowOff>47625</xdr:rowOff>
    </xdr:from>
    <xdr:to>
      <xdr:col>19</xdr:col>
      <xdr:colOff>542925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5318FF-E969-43D5-A4F1-157343F111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020175" y="4762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FE2337-CCF4-4C5E-99E3-333514DD2C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05940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85725</xdr:colOff>
      <xdr:row>0</xdr:row>
      <xdr:rowOff>28575</xdr:rowOff>
    </xdr:from>
    <xdr:to>
      <xdr:col>52</xdr:col>
      <xdr:colOff>495300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D7A258-865E-4C74-9C81-3059140246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164925" y="28575"/>
          <a:ext cx="1628775" cy="190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219075</xdr:colOff>
      <xdr:row>0</xdr:row>
      <xdr:rowOff>19050</xdr:rowOff>
    </xdr:from>
    <xdr:to>
      <xdr:col>19</xdr:col>
      <xdr:colOff>514350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C7EDDD-81CA-4A49-ABE1-D286FD5EC9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191625" y="1905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79B89F-5007-4669-BBCC-EAAEE9C8E6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268950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104775</xdr:colOff>
      <xdr:row>0</xdr:row>
      <xdr:rowOff>0</xdr:rowOff>
    </xdr:from>
    <xdr:to>
      <xdr:col>52</xdr:col>
      <xdr:colOff>514350</xdr:colOff>
      <xdr:row>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723862-83BA-43FE-8DA3-286FC19EA0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726900" y="0"/>
          <a:ext cx="1628775" cy="1905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114300</xdr:colOff>
      <xdr:row>0</xdr:row>
      <xdr:rowOff>0</xdr:rowOff>
    </xdr:from>
    <xdr:to>
      <xdr:col>19</xdr:col>
      <xdr:colOff>409575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E67D46-FF9D-4A5F-81EB-7977BEC196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898207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A45C5D-BE58-4861-872E-EE08F2F0B7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52612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0</xdr:colOff>
      <xdr:row>0</xdr:row>
      <xdr:rowOff>0</xdr:rowOff>
    </xdr:from>
    <xdr:to>
      <xdr:col>52</xdr:col>
      <xdr:colOff>409575</xdr:colOff>
      <xdr:row>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083173-A935-47D8-8360-A2F934564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5146000" y="0"/>
          <a:ext cx="1628775" cy="1905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219075</xdr:colOff>
      <xdr:row>0</xdr:row>
      <xdr:rowOff>38100</xdr:rowOff>
    </xdr:from>
    <xdr:to>
      <xdr:col>19</xdr:col>
      <xdr:colOff>590550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004B4B-D2B8-4C64-90C8-AB39D2023A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8896350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180975</xdr:colOff>
      <xdr:row>0</xdr:row>
      <xdr:rowOff>0</xdr:rowOff>
    </xdr:from>
    <xdr:to>
      <xdr:col>39</xdr:col>
      <xdr:colOff>409575</xdr:colOff>
      <xdr:row>1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80F8EC-CCAF-4908-A6FC-04A56437A9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7859375" y="0"/>
          <a:ext cx="1447800" cy="257174"/>
        </a:xfrm>
        <a:prstGeom prst="rect">
          <a:avLst/>
        </a:prstGeom>
      </xdr:spPr>
    </xdr:pic>
    <xdr:clientData/>
  </xdr:twoCellAnchor>
  <xdr:twoCellAnchor editAs="oneCell">
    <xdr:from>
      <xdr:col>50</xdr:col>
      <xdr:colOff>57150</xdr:colOff>
      <xdr:row>0</xdr:row>
      <xdr:rowOff>38100</xdr:rowOff>
    </xdr:from>
    <xdr:to>
      <xdr:col>52</xdr:col>
      <xdr:colOff>466725</xdr:colOff>
      <xdr:row>1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5D80D0-10D4-459D-B72C-CD7ED3DC76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193500" y="38100"/>
          <a:ext cx="1628775" cy="190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0</xdr:row>
      <xdr:rowOff>19050</xdr:rowOff>
    </xdr:from>
    <xdr:to>
      <xdr:col>20</xdr:col>
      <xdr:colOff>209550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AE20F7-6E2F-4700-8984-8939F97A08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467850" y="1905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76200</xdr:colOff>
      <xdr:row>0</xdr:row>
      <xdr:rowOff>0</xdr:rowOff>
    </xdr:from>
    <xdr:to>
      <xdr:col>39</xdr:col>
      <xdr:colOff>485775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06275E-FD3A-4837-B140-12A1EA1C76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60232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51</xdr:col>
      <xdr:colOff>66675</xdr:colOff>
      <xdr:row>0</xdr:row>
      <xdr:rowOff>0</xdr:rowOff>
    </xdr:from>
    <xdr:to>
      <xdr:col>53</xdr:col>
      <xdr:colOff>476250</xdr:colOff>
      <xdr:row>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87681F-0484-499F-9D37-DC4A0BAD47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5393650" y="0"/>
          <a:ext cx="1628775" cy="1905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0</xdr:row>
      <xdr:rowOff>0</xdr:rowOff>
    </xdr:from>
    <xdr:to>
      <xdr:col>19</xdr:col>
      <xdr:colOff>933450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495B2D-3731-44FE-824D-DF739DDA1E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172575" y="0"/>
          <a:ext cx="1362075" cy="228600"/>
        </a:xfrm>
        <a:prstGeom prst="rect">
          <a:avLst/>
        </a:prstGeom>
      </xdr:spPr>
    </xdr:pic>
    <xdr:clientData/>
  </xdr:twoCellAnchor>
  <xdr:twoCellAnchor editAs="oneCell">
    <xdr:from>
      <xdr:col>37</xdr:col>
      <xdr:colOff>160244</xdr:colOff>
      <xdr:row>0</xdr:row>
      <xdr:rowOff>0</xdr:rowOff>
    </xdr:from>
    <xdr:to>
      <xdr:col>39</xdr:col>
      <xdr:colOff>142875</xdr:colOff>
      <xdr:row>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AF7A05-C639-49BE-87D7-0A4552E73F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7838644" y="0"/>
          <a:ext cx="1201831" cy="247650"/>
        </a:xfrm>
        <a:prstGeom prst="rect">
          <a:avLst/>
        </a:prstGeom>
      </xdr:spPr>
    </xdr:pic>
    <xdr:clientData/>
  </xdr:twoCellAnchor>
  <xdr:twoCellAnchor editAs="oneCell">
    <xdr:from>
      <xdr:col>51</xdr:col>
      <xdr:colOff>123825</xdr:colOff>
      <xdr:row>0</xdr:row>
      <xdr:rowOff>0</xdr:rowOff>
    </xdr:from>
    <xdr:to>
      <xdr:col>53</xdr:col>
      <xdr:colOff>106456</xdr:colOff>
      <xdr:row>1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173660-1790-4235-B307-528DA745B8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612600" y="0"/>
          <a:ext cx="1201831" cy="2476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973666</xdr:colOff>
      <xdr:row>0</xdr:row>
      <xdr:rowOff>116418</xdr:rowOff>
    </xdr:from>
    <xdr:to>
      <xdr:col>5</xdr:col>
      <xdr:colOff>771525</xdr:colOff>
      <xdr:row>0</xdr:row>
      <xdr:rowOff>306918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170F3E-4B54-45CF-92AE-E3217CB3D7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4106333" y="116418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63501</xdr:colOff>
      <xdr:row>0</xdr:row>
      <xdr:rowOff>74084</xdr:rowOff>
    </xdr:from>
    <xdr:to>
      <xdr:col>13</xdr:col>
      <xdr:colOff>578912</xdr:colOff>
      <xdr:row>0</xdr:row>
      <xdr:rowOff>349251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9E9336D-D0D5-4438-949D-BCFC576B14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0646834" y="74084"/>
          <a:ext cx="1266828" cy="275167"/>
        </a:xfrm>
        <a:prstGeom prst="rect">
          <a:avLst/>
        </a:prstGeom>
      </xdr:spPr>
    </xdr:pic>
    <xdr:clientData/>
  </xdr:twoCellAnchor>
  <xdr:twoCellAnchor editAs="oneCell">
    <xdr:from>
      <xdr:col>20</xdr:col>
      <xdr:colOff>42333</xdr:colOff>
      <xdr:row>0</xdr:row>
      <xdr:rowOff>74083</xdr:rowOff>
    </xdr:from>
    <xdr:to>
      <xdr:col>21</xdr:col>
      <xdr:colOff>856191</xdr:colOff>
      <xdr:row>0</xdr:row>
      <xdr:rowOff>338666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2C39C60-9418-4EF2-A738-3026D85A26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6266583" y="74083"/>
          <a:ext cx="1628775" cy="264583"/>
        </a:xfrm>
        <a:prstGeom prst="rect">
          <a:avLst/>
        </a:prstGeom>
      </xdr:spPr>
    </xdr:pic>
    <xdr:clientData/>
  </xdr:twoCellAnchor>
  <xdr:twoCellAnchor editAs="oneCell">
    <xdr:from>
      <xdr:col>27</xdr:col>
      <xdr:colOff>709084</xdr:colOff>
      <xdr:row>0</xdr:row>
      <xdr:rowOff>95250</xdr:rowOff>
    </xdr:from>
    <xdr:to>
      <xdr:col>29</xdr:col>
      <xdr:colOff>570442</xdr:colOff>
      <xdr:row>0</xdr:row>
      <xdr:rowOff>359833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8B1715F-EBB3-4AE2-A6FF-361D7C2C38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2140334" y="95250"/>
          <a:ext cx="1628775" cy="264583"/>
        </a:xfrm>
        <a:prstGeom prst="rect">
          <a:avLst/>
        </a:prstGeom>
      </xdr:spPr>
    </xdr:pic>
    <xdr:clientData/>
  </xdr:twoCellAnchor>
  <xdr:twoCellAnchor editAs="oneCell">
    <xdr:from>
      <xdr:col>35</xdr:col>
      <xdr:colOff>740833</xdr:colOff>
      <xdr:row>0</xdr:row>
      <xdr:rowOff>95250</xdr:rowOff>
    </xdr:from>
    <xdr:to>
      <xdr:col>38</xdr:col>
      <xdr:colOff>129116</xdr:colOff>
      <xdr:row>0</xdr:row>
      <xdr:rowOff>359833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A60084B-81DF-4A17-8281-F3BEBEFE2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8405666" y="95250"/>
          <a:ext cx="1628775" cy="2645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0</xdr:rowOff>
    </xdr:from>
    <xdr:to>
      <xdr:col>5</xdr:col>
      <xdr:colOff>952501</xdr:colOff>
      <xdr:row>1</xdr:row>
      <xdr:rowOff>264583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C60D9A-069E-44B5-9B0A-6A037D44BC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5143501" y="0"/>
          <a:ext cx="952500" cy="26458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275167</xdr:colOff>
      <xdr:row>1</xdr:row>
      <xdr:rowOff>232833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E51ECF3-E620-4C2F-A5D3-258A3E7208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0339917" y="0"/>
          <a:ext cx="952500" cy="232833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275167</xdr:colOff>
      <xdr:row>1</xdr:row>
      <xdr:rowOff>211667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8B14946-46B6-4F7B-A404-E8794FB0E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5896167" y="0"/>
          <a:ext cx="952500" cy="211667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27</xdr:col>
      <xdr:colOff>275166</xdr:colOff>
      <xdr:row>1</xdr:row>
      <xdr:rowOff>275167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BAEA7D6-BD26-42FD-9562-28B8E6FDE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0013083" y="0"/>
          <a:ext cx="952500" cy="275167"/>
        </a:xfrm>
        <a:prstGeom prst="rect">
          <a:avLst/>
        </a:prstGeom>
      </xdr:spPr>
    </xdr:pic>
    <xdr:clientData/>
  </xdr:twoCellAnchor>
  <xdr:twoCellAnchor editAs="oneCell">
    <xdr:from>
      <xdr:col>29</xdr:col>
      <xdr:colOff>698500</xdr:colOff>
      <xdr:row>0</xdr:row>
      <xdr:rowOff>0</xdr:rowOff>
    </xdr:from>
    <xdr:to>
      <xdr:col>30</xdr:col>
      <xdr:colOff>709083</xdr:colOff>
      <xdr:row>1</xdr:row>
      <xdr:rowOff>254000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47D625E-A91E-4C18-A061-6A9F2187D0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2934083" y="0"/>
          <a:ext cx="952500" cy="25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209550</xdr:colOff>
      <xdr:row>0</xdr:row>
      <xdr:rowOff>38100</xdr:rowOff>
    </xdr:from>
    <xdr:to>
      <xdr:col>19</xdr:col>
      <xdr:colOff>581025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150A92-8F66-4CD5-8B95-34C5923CCD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8915400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29E87F-EC97-4D78-8EA7-DEC25A9039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789747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85725</xdr:colOff>
      <xdr:row>0</xdr:row>
      <xdr:rowOff>47625</xdr:rowOff>
    </xdr:from>
    <xdr:to>
      <xdr:col>52</xdr:col>
      <xdr:colOff>495300</xdr:colOff>
      <xdr:row>1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27FB5F-658F-4FCD-904E-02CD579BDD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041100" y="47625"/>
          <a:ext cx="1628775" cy="190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190500</xdr:colOff>
      <xdr:row>0</xdr:row>
      <xdr:rowOff>28575</xdr:rowOff>
    </xdr:from>
    <xdr:to>
      <xdr:col>19</xdr:col>
      <xdr:colOff>485775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C4B97D-58B1-47C7-9324-67185DC7F5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296400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1F21AC-5EEB-49A5-9717-0C4C357D29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50707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85725</xdr:colOff>
      <xdr:row>0</xdr:row>
      <xdr:rowOff>19050</xdr:rowOff>
    </xdr:from>
    <xdr:to>
      <xdr:col>52</xdr:col>
      <xdr:colOff>495300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894A75-076A-498A-AA92-1A2B36C4F8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717375" y="19050"/>
          <a:ext cx="1628775" cy="190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38100</xdr:rowOff>
    </xdr:from>
    <xdr:to>
      <xdr:col>19</xdr:col>
      <xdr:colOff>533400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48F8A2-FE23-4A6D-AD92-799EA6191E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105900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36</xdr:col>
      <xdr:colOff>600075</xdr:colOff>
      <xdr:row>0</xdr:row>
      <xdr:rowOff>38100</xdr:rowOff>
    </xdr:from>
    <xdr:to>
      <xdr:col>39</xdr:col>
      <xdr:colOff>400050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9C4BF7-353D-4E8A-949F-39E7F3A5B1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011775" y="3810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66675</xdr:colOff>
      <xdr:row>0</xdr:row>
      <xdr:rowOff>19050</xdr:rowOff>
    </xdr:from>
    <xdr:to>
      <xdr:col>52</xdr:col>
      <xdr:colOff>476250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1B6E9F-7FA5-4474-B774-C4DC0C33EE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250650" y="19050"/>
          <a:ext cx="1628775" cy="190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200025</xdr:colOff>
      <xdr:row>0</xdr:row>
      <xdr:rowOff>28575</xdr:rowOff>
    </xdr:from>
    <xdr:to>
      <xdr:col>19</xdr:col>
      <xdr:colOff>495300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58FB00-B1CE-44F2-A1F5-1E3440888F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144000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36</xdr:col>
      <xdr:colOff>552450</xdr:colOff>
      <xdr:row>0</xdr:row>
      <xdr:rowOff>28575</xdr:rowOff>
    </xdr:from>
    <xdr:to>
      <xdr:col>39</xdr:col>
      <xdr:colOff>352425</xdr:colOff>
      <xdr:row>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865980-7AA8-4CF3-91FE-64CAC2D391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202275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66675</xdr:colOff>
      <xdr:row>0</xdr:row>
      <xdr:rowOff>9525</xdr:rowOff>
    </xdr:from>
    <xdr:to>
      <xdr:col>52</xdr:col>
      <xdr:colOff>476250</xdr:colOff>
      <xdr:row>1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E21FDF-889F-45AE-A929-5570B2E7A9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555450" y="9525"/>
          <a:ext cx="1628775" cy="190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228600</xdr:colOff>
      <xdr:row>0</xdr:row>
      <xdr:rowOff>28575</xdr:rowOff>
    </xdr:from>
    <xdr:to>
      <xdr:col>19</xdr:col>
      <xdr:colOff>523875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6AAA4D-9A0A-4AD4-9C8E-C28D69A337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239250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36</xdr:col>
      <xdr:colOff>561975</xdr:colOff>
      <xdr:row>0</xdr:row>
      <xdr:rowOff>47625</xdr:rowOff>
    </xdr:from>
    <xdr:to>
      <xdr:col>39</xdr:col>
      <xdr:colOff>361950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F44507-BFBE-49A1-85A2-7D6FBE2ED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392775" y="4762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95250</xdr:colOff>
      <xdr:row>0</xdr:row>
      <xdr:rowOff>19050</xdr:rowOff>
    </xdr:from>
    <xdr:to>
      <xdr:col>52</xdr:col>
      <xdr:colOff>504825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B655A6-BD48-413B-9460-ABB3FF50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765000" y="19050"/>
          <a:ext cx="1628775" cy="190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28575</xdr:rowOff>
    </xdr:from>
    <xdr:to>
      <xdr:col>19</xdr:col>
      <xdr:colOff>609600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822BE2-FBA6-4297-8F89-A2046574DD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010650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39</xdr:col>
      <xdr:colOff>409575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95FD20-69B2-4533-ACDC-51F775EB0D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164175" y="0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66675</xdr:colOff>
      <xdr:row>0</xdr:row>
      <xdr:rowOff>19050</xdr:rowOff>
    </xdr:from>
    <xdr:to>
      <xdr:col>52</xdr:col>
      <xdr:colOff>476250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E71DBF-C7B4-4F26-B419-EDA392B462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517350" y="19050"/>
          <a:ext cx="1628775" cy="190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28575</xdr:rowOff>
    </xdr:from>
    <xdr:to>
      <xdr:col>19</xdr:col>
      <xdr:colOff>628650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B8EADC-E9F1-4542-B6E3-21175189A4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9124950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36</xdr:col>
      <xdr:colOff>600075</xdr:colOff>
      <xdr:row>0</xdr:row>
      <xdr:rowOff>28575</xdr:rowOff>
    </xdr:from>
    <xdr:to>
      <xdr:col>39</xdr:col>
      <xdr:colOff>400050</xdr:colOff>
      <xdr:row>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DD7955-84F4-42A1-B27D-26A362F54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8278475" y="28575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50</xdr:col>
      <xdr:colOff>66675</xdr:colOff>
      <xdr:row>0</xdr:row>
      <xdr:rowOff>28575</xdr:rowOff>
    </xdr:from>
    <xdr:to>
      <xdr:col>52</xdr:col>
      <xdr:colOff>476250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643A41-EF63-48B5-B46D-B74DBDFF90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4717375" y="28575"/>
          <a:ext cx="1628775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A242-2F98-4F12-A2B1-522FBE21CB82}">
  <sheetPr>
    <tabColor rgb="FFCC99FF"/>
  </sheetPr>
  <dimension ref="E6:N20"/>
  <sheetViews>
    <sheetView showGridLines="0" topLeftCell="A4" zoomScaleNormal="100" workbookViewId="0">
      <selection activeCell="B27" sqref="B27"/>
    </sheetView>
  </sheetViews>
  <sheetFormatPr defaultRowHeight="15" x14ac:dyDescent="0.25"/>
  <cols>
    <col min="3" max="3" width="7.7109375" customWidth="1"/>
    <col min="4" max="4" width="6.42578125" customWidth="1"/>
    <col min="13" max="13" width="8.140625" customWidth="1"/>
    <col min="15" max="15" width="0.7109375" customWidth="1"/>
    <col min="22" max="22" width="9.140625" customWidth="1"/>
    <col min="23" max="23" width="5.7109375" customWidth="1"/>
  </cols>
  <sheetData>
    <row r="6" spans="5:14" ht="15" customHeight="1" x14ac:dyDescent="0.25"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5:14" ht="15" customHeight="1" x14ac:dyDescent="0.25"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5:14" ht="15" customHeight="1" x14ac:dyDescent="0.25"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5:14" ht="15" customHeight="1" x14ac:dyDescent="0.25"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5:14" ht="15" customHeight="1" x14ac:dyDescent="0.25"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5:14" ht="15" customHeight="1" x14ac:dyDescent="0.25"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5:14" ht="15" customHeight="1" x14ac:dyDescent="0.25"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5:14" ht="15" customHeight="1" x14ac:dyDescent="0.25"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5:14" ht="15" customHeight="1" x14ac:dyDescent="0.25"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5:14" ht="15" customHeight="1" x14ac:dyDescent="0.25"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5:14" ht="15" customHeight="1" x14ac:dyDescent="0.25"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5:14" ht="15" customHeight="1" x14ac:dyDescent="0.25"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5:14" ht="15" customHeight="1" x14ac:dyDescent="0.25"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5:14" ht="15" customHeight="1" x14ac:dyDescent="0.25"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5:14" ht="15" customHeight="1" x14ac:dyDescent="0.25">
      <c r="E20" s="73"/>
      <c r="F20" s="73"/>
      <c r="G20" s="73"/>
      <c r="H20" s="73"/>
      <c r="I20" s="73"/>
      <c r="J20" s="73"/>
      <c r="K20" s="73"/>
      <c r="L20" s="73"/>
      <c r="M20" s="73"/>
      <c r="N20" s="73"/>
    </row>
  </sheetData>
  <printOptions horizontalCentered="1" verticalCentered="1"/>
  <pageMargins left="0.15748031496062992" right="0.15748031496062992" top="0.19685039370078741" bottom="0.11811023622047245" header="0.31496062992125984" footer="0.31496062992125984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DBA1-2058-4823-A367-E954FC7DBE94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8.425781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28515625" style="162" bestFit="1" customWidth="1"/>
    <col min="14" max="14" width="10.140625" style="162" bestFit="1" customWidth="1"/>
    <col min="15" max="15" width="4.28515625" style="162" bestFit="1" customWidth="1"/>
    <col min="16" max="16" width="5.140625" style="162" bestFit="1" customWidth="1"/>
    <col min="17" max="17" width="5.5703125" style="162" bestFit="1" customWidth="1"/>
    <col min="18" max="18" width="10.140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79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110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34088</v>
      </c>
      <c r="D9" s="201">
        <v>7165226.2793638194</v>
      </c>
      <c r="E9" s="151">
        <v>1069</v>
      </c>
      <c r="F9" s="201">
        <v>1011875.395183137</v>
      </c>
      <c r="G9" s="151">
        <v>0</v>
      </c>
      <c r="H9" s="201">
        <v>0</v>
      </c>
      <c r="I9" s="151">
        <v>189</v>
      </c>
      <c r="J9" s="201">
        <v>36346.431654633365</v>
      </c>
      <c r="K9" s="151">
        <v>398</v>
      </c>
      <c r="L9" s="201">
        <v>224874.30946264989</v>
      </c>
      <c r="M9" s="151">
        <v>1</v>
      </c>
      <c r="N9" s="201">
        <v>33602.917472325986</v>
      </c>
      <c r="O9" s="151">
        <v>0</v>
      </c>
      <c r="P9" s="201">
        <v>0</v>
      </c>
      <c r="Q9" s="151">
        <v>74</v>
      </c>
      <c r="R9" s="201">
        <v>5176.3414103907753</v>
      </c>
      <c r="S9" s="151">
        <v>35819</v>
      </c>
      <c r="T9" s="201">
        <v>8477101.674546957</v>
      </c>
      <c r="U9" s="151">
        <v>3937</v>
      </c>
      <c r="V9" s="201">
        <v>1141252.6366302068</v>
      </c>
      <c r="W9" s="151">
        <v>39756</v>
      </c>
      <c r="X9" s="201">
        <v>9618354.3111771625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24827</v>
      </c>
      <c r="D10" s="201">
        <v>5218517.4491636585</v>
      </c>
      <c r="E10" s="151">
        <v>999</v>
      </c>
      <c r="F10" s="201">
        <v>944461.2549048838</v>
      </c>
      <c r="G10" s="151">
        <v>0</v>
      </c>
      <c r="H10" s="201">
        <v>0</v>
      </c>
      <c r="I10" s="151">
        <v>70</v>
      </c>
      <c r="J10" s="201">
        <v>13516.505207640879</v>
      </c>
      <c r="K10" s="151">
        <v>148</v>
      </c>
      <c r="L10" s="201">
        <v>83626.222342766996</v>
      </c>
      <c r="M10" s="151">
        <v>1</v>
      </c>
      <c r="N10" s="201">
        <v>12496.247591026482</v>
      </c>
      <c r="O10" s="151">
        <v>0</v>
      </c>
      <c r="P10" s="201">
        <v>0</v>
      </c>
      <c r="Q10" s="151">
        <v>27</v>
      </c>
      <c r="R10" s="201">
        <v>1924.9770182365326</v>
      </c>
      <c r="S10" s="151">
        <v>26072</v>
      </c>
      <c r="T10" s="201">
        <v>6274542.6562282136</v>
      </c>
      <c r="U10" s="151">
        <v>787</v>
      </c>
      <c r="V10" s="201">
        <v>228379.70618544347</v>
      </c>
      <c r="W10" s="151">
        <v>26859</v>
      </c>
      <c r="X10" s="201">
        <v>6502922.3624136569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41</v>
      </c>
      <c r="D11" s="201">
        <v>7656.4095806505984</v>
      </c>
      <c r="E11" s="151">
        <v>88</v>
      </c>
      <c r="F11" s="201">
        <v>79506.861758737956</v>
      </c>
      <c r="G11" s="151">
        <v>0</v>
      </c>
      <c r="H11" s="201">
        <v>0</v>
      </c>
      <c r="I11" s="151">
        <v>40</v>
      </c>
      <c r="J11" s="201">
        <v>7680.7049619309755</v>
      </c>
      <c r="K11" s="151">
        <v>84</v>
      </c>
      <c r="L11" s="201">
        <v>47520.296927976371</v>
      </c>
      <c r="M11" s="151">
        <v>2</v>
      </c>
      <c r="N11" s="201">
        <v>7100.9472791574572</v>
      </c>
      <c r="O11" s="151">
        <v>0</v>
      </c>
      <c r="P11" s="201">
        <v>0</v>
      </c>
      <c r="Q11" s="151">
        <v>16</v>
      </c>
      <c r="R11" s="201">
        <v>1093.8611947720308</v>
      </c>
      <c r="S11" s="151">
        <v>271</v>
      </c>
      <c r="T11" s="201">
        <v>150559.08170322538</v>
      </c>
      <c r="U11" s="151">
        <v>441</v>
      </c>
      <c r="V11" s="201">
        <v>127753.01358688934</v>
      </c>
      <c r="W11" s="151">
        <v>712</v>
      </c>
      <c r="X11" s="201">
        <v>278312.09529011475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54640</v>
      </c>
      <c r="D12" s="201">
        <v>11485141.237077396</v>
      </c>
      <c r="E12" s="151">
        <v>1185</v>
      </c>
      <c r="F12" s="201">
        <v>1121393.9646191106</v>
      </c>
      <c r="G12" s="151">
        <v>0</v>
      </c>
      <c r="H12" s="201">
        <v>0</v>
      </c>
      <c r="I12" s="151">
        <v>351</v>
      </c>
      <c r="J12" s="201">
        <v>67543.785491527</v>
      </c>
      <c r="K12" s="151">
        <v>740</v>
      </c>
      <c r="L12" s="201">
        <v>417891.42508475779</v>
      </c>
      <c r="M12" s="151">
        <v>3</v>
      </c>
      <c r="N12" s="201">
        <v>62445.421636072453</v>
      </c>
      <c r="O12" s="151">
        <v>0</v>
      </c>
      <c r="P12" s="201">
        <v>0</v>
      </c>
      <c r="Q12" s="151">
        <v>137</v>
      </c>
      <c r="R12" s="201">
        <v>9619.3677876428592</v>
      </c>
      <c r="S12" s="151">
        <v>57056</v>
      </c>
      <c r="T12" s="201">
        <v>13164035.201696506</v>
      </c>
      <c r="U12" s="151">
        <v>2776</v>
      </c>
      <c r="V12" s="201">
        <v>805066.9186802617</v>
      </c>
      <c r="W12" s="151">
        <v>59832</v>
      </c>
      <c r="X12" s="201">
        <v>13969102.120376768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6895</v>
      </c>
      <c r="D13" s="201">
        <v>1449411.2637809801</v>
      </c>
      <c r="E13" s="151">
        <v>160</v>
      </c>
      <c r="F13" s="201">
        <v>149456.16775038658</v>
      </c>
      <c r="G13" s="151">
        <v>0</v>
      </c>
      <c r="H13" s="201">
        <v>0</v>
      </c>
      <c r="I13" s="151">
        <v>24</v>
      </c>
      <c r="J13" s="201">
        <v>4562.8544308423388</v>
      </c>
      <c r="K13" s="151">
        <v>50</v>
      </c>
      <c r="L13" s="201">
        <v>28230.24689367168</v>
      </c>
      <c r="M13" s="151">
        <v>2</v>
      </c>
      <c r="N13" s="201">
        <v>4218.439442274288</v>
      </c>
      <c r="O13" s="151">
        <v>0</v>
      </c>
      <c r="P13" s="201">
        <v>0</v>
      </c>
      <c r="Q13" s="151">
        <v>3</v>
      </c>
      <c r="R13" s="201">
        <v>649.82699166682437</v>
      </c>
      <c r="S13" s="151">
        <v>7134</v>
      </c>
      <c r="T13" s="201">
        <v>1636528.7992898216</v>
      </c>
      <c r="U13" s="151">
        <v>362</v>
      </c>
      <c r="V13" s="201">
        <v>103953.62826051294</v>
      </c>
      <c r="W13" s="151">
        <v>7496</v>
      </c>
      <c r="X13" s="201">
        <v>1740482.4275503347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54045</v>
      </c>
      <c r="D14" s="201">
        <v>11359973.085604111</v>
      </c>
      <c r="E14" s="151">
        <v>5055</v>
      </c>
      <c r="F14" s="201">
        <v>4783021.7843256695</v>
      </c>
      <c r="G14" s="151">
        <v>0</v>
      </c>
      <c r="H14" s="201">
        <v>0</v>
      </c>
      <c r="I14" s="151">
        <v>134</v>
      </c>
      <c r="J14" s="201">
        <v>25891.667662817541</v>
      </c>
      <c r="K14" s="151">
        <v>284</v>
      </c>
      <c r="L14" s="201">
        <v>160190.99046192871</v>
      </c>
      <c r="M14" s="151">
        <v>1</v>
      </c>
      <c r="N14" s="201">
        <v>23937.303666057105</v>
      </c>
      <c r="O14" s="151">
        <v>0</v>
      </c>
      <c r="P14" s="201">
        <v>0</v>
      </c>
      <c r="Q14" s="151">
        <v>53</v>
      </c>
      <c r="R14" s="201">
        <v>3687.4076877924572</v>
      </c>
      <c r="S14" s="151">
        <v>59572</v>
      </c>
      <c r="T14" s="201">
        <v>16356702.239408376</v>
      </c>
      <c r="U14" s="151">
        <v>2208</v>
      </c>
      <c r="V14" s="201">
        <v>640382.1600000941</v>
      </c>
      <c r="W14" s="151">
        <v>61780</v>
      </c>
      <c r="X14" s="201">
        <v>16997084.399408471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8432</v>
      </c>
      <c r="D15" s="201">
        <v>1772508.0842604465</v>
      </c>
      <c r="E15" s="151">
        <v>302</v>
      </c>
      <c r="F15" s="201">
        <v>283415.8717966869</v>
      </c>
      <c r="G15" s="151">
        <v>0</v>
      </c>
      <c r="H15" s="201">
        <v>0</v>
      </c>
      <c r="I15" s="151">
        <v>17</v>
      </c>
      <c r="J15" s="201">
        <v>3249.7523934584074</v>
      </c>
      <c r="K15" s="151">
        <v>36</v>
      </c>
      <c r="L15" s="201">
        <v>20106.12299847031</v>
      </c>
      <c r="M15" s="151">
        <v>2</v>
      </c>
      <c r="N15" s="201">
        <v>3004.4534363239472</v>
      </c>
      <c r="O15" s="151">
        <v>0</v>
      </c>
      <c r="P15" s="201">
        <v>0</v>
      </c>
      <c r="Q15" s="151">
        <v>3</v>
      </c>
      <c r="R15" s="201">
        <v>462.81924034847805</v>
      </c>
      <c r="S15" s="151">
        <v>8792</v>
      </c>
      <c r="T15" s="201">
        <v>2082747.1041257347</v>
      </c>
      <c r="U15" s="151">
        <v>224</v>
      </c>
      <c r="V15" s="201">
        <v>64227.191994041372</v>
      </c>
      <c r="W15" s="151">
        <v>9016</v>
      </c>
      <c r="X15" s="201">
        <v>2146974.2961197756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33</v>
      </c>
      <c r="D16" s="201">
        <v>6123.3990770337541</v>
      </c>
      <c r="E16" s="151">
        <v>52</v>
      </c>
      <c r="F16" s="201">
        <v>47187.256445954597</v>
      </c>
      <c r="G16" s="151">
        <v>0</v>
      </c>
      <c r="H16" s="201">
        <v>0</v>
      </c>
      <c r="I16" s="151">
        <v>89</v>
      </c>
      <c r="J16" s="201">
        <v>17131.613713533821</v>
      </c>
      <c r="K16" s="151">
        <v>188</v>
      </c>
      <c r="L16" s="201">
        <v>105992.7929216864</v>
      </c>
      <c r="M16" s="151">
        <v>1</v>
      </c>
      <c r="N16" s="201">
        <v>15838.479200756965</v>
      </c>
      <c r="O16" s="151">
        <v>0</v>
      </c>
      <c r="P16" s="201">
        <v>0</v>
      </c>
      <c r="Q16" s="151">
        <v>35</v>
      </c>
      <c r="R16" s="201">
        <v>2439.8290961494981</v>
      </c>
      <c r="S16" s="151">
        <v>398</v>
      </c>
      <c r="T16" s="201">
        <v>194713.37045511504</v>
      </c>
      <c r="U16" s="151">
        <v>728</v>
      </c>
      <c r="V16" s="201">
        <v>210830.07978271943</v>
      </c>
      <c r="W16" s="151">
        <v>1126</v>
      </c>
      <c r="X16" s="201">
        <v>405543.45023783448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997</v>
      </c>
      <c r="D17" s="201">
        <v>209824.80804681487</v>
      </c>
      <c r="E17" s="151">
        <v>325</v>
      </c>
      <c r="F17" s="201">
        <v>305372.7031152774</v>
      </c>
      <c r="G17" s="151">
        <v>0</v>
      </c>
      <c r="H17" s="201">
        <v>0</v>
      </c>
      <c r="I17" s="151">
        <v>43</v>
      </c>
      <c r="J17" s="201">
        <v>8315.5313685725268</v>
      </c>
      <c r="K17" s="151">
        <v>91</v>
      </c>
      <c r="L17" s="201">
        <v>51447.949336296791</v>
      </c>
      <c r="M17" s="151">
        <v>2</v>
      </c>
      <c r="N17" s="201">
        <v>7687.8554949165127</v>
      </c>
      <c r="O17" s="151">
        <v>0</v>
      </c>
      <c r="P17" s="201">
        <v>0</v>
      </c>
      <c r="Q17" s="151">
        <v>17</v>
      </c>
      <c r="R17" s="201">
        <v>1184.2711213456437</v>
      </c>
      <c r="S17" s="151">
        <v>1475</v>
      </c>
      <c r="T17" s="201">
        <v>583833.11848322384</v>
      </c>
      <c r="U17" s="151">
        <v>355</v>
      </c>
      <c r="V17" s="201">
        <v>102168.88803929802</v>
      </c>
      <c r="W17" s="151">
        <v>1830</v>
      </c>
      <c r="X17" s="201">
        <v>686002.00652252184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15</v>
      </c>
      <c r="D18" s="201">
        <v>2656.3451255602872</v>
      </c>
      <c r="E18" s="151">
        <v>31</v>
      </c>
      <c r="F18" s="201">
        <v>27162.801475867102</v>
      </c>
      <c r="G18" s="151">
        <v>0</v>
      </c>
      <c r="H18" s="201">
        <v>0</v>
      </c>
      <c r="I18" s="151">
        <v>21</v>
      </c>
      <c r="J18" s="201">
        <v>4027.0632846071135</v>
      </c>
      <c r="K18" s="151">
        <v>44</v>
      </c>
      <c r="L18" s="201">
        <v>24915.322744563669</v>
      </c>
      <c r="M18" s="151">
        <v>2</v>
      </c>
      <c r="N18" s="201">
        <v>3723.0910724419468</v>
      </c>
      <c r="O18" s="151">
        <v>0</v>
      </c>
      <c r="P18" s="201">
        <v>0</v>
      </c>
      <c r="Q18" s="151">
        <v>3</v>
      </c>
      <c r="R18" s="201">
        <v>573.52134703211686</v>
      </c>
      <c r="S18" s="151">
        <v>116</v>
      </c>
      <c r="T18" s="201">
        <v>63058.145050072242</v>
      </c>
      <c r="U18" s="151">
        <v>211</v>
      </c>
      <c r="V18" s="201">
        <v>60822.612676561825</v>
      </c>
      <c r="W18" s="151">
        <v>327</v>
      </c>
      <c r="X18" s="201">
        <v>123880.75772663405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111255</v>
      </c>
      <c r="D19" s="201">
        <v>23805897.669540491</v>
      </c>
      <c r="E19" s="151">
        <v>4963</v>
      </c>
      <c r="F19" s="201">
        <v>4695952.6534101292</v>
      </c>
      <c r="G19" s="151">
        <v>1</v>
      </c>
      <c r="H19" s="201">
        <v>10000</v>
      </c>
      <c r="I19" s="151">
        <v>252</v>
      </c>
      <c r="J19" s="201">
        <v>48461.908872844484</v>
      </c>
      <c r="K19" s="151">
        <v>531</v>
      </c>
      <c r="L19" s="201">
        <v>299832.41261686652</v>
      </c>
      <c r="M19" s="151">
        <v>2</v>
      </c>
      <c r="N19" s="201">
        <v>44803.889963101312</v>
      </c>
      <c r="O19" s="151">
        <v>0</v>
      </c>
      <c r="P19" s="201">
        <v>0</v>
      </c>
      <c r="Q19" s="151">
        <v>98</v>
      </c>
      <c r="R19" s="201">
        <v>6901.7885471877016</v>
      </c>
      <c r="S19" s="151">
        <v>117102</v>
      </c>
      <c r="T19" s="201">
        <v>28911850.322950624</v>
      </c>
      <c r="U19" s="151">
        <v>12072</v>
      </c>
      <c r="V19" s="201">
        <v>3500123.8102001762</v>
      </c>
      <c r="W19" s="151">
        <v>129174</v>
      </c>
      <c r="X19" s="201">
        <v>32411974.133150797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75657</v>
      </c>
      <c r="D20" s="201">
        <v>15902919.307491098</v>
      </c>
      <c r="E20" s="151">
        <v>3928</v>
      </c>
      <c r="F20" s="201">
        <v>3717470.4569708058</v>
      </c>
      <c r="G20" s="151">
        <v>1</v>
      </c>
      <c r="H20" s="201">
        <v>10000</v>
      </c>
      <c r="I20" s="151">
        <v>856</v>
      </c>
      <c r="J20" s="201">
        <v>164770.49016767126</v>
      </c>
      <c r="K20" s="151">
        <v>1805</v>
      </c>
      <c r="L20" s="201">
        <v>1019430.2028973463</v>
      </c>
      <c r="M20" s="151">
        <v>7</v>
      </c>
      <c r="N20" s="201">
        <v>152333.22587454444</v>
      </c>
      <c r="O20" s="151">
        <v>0</v>
      </c>
      <c r="P20" s="201">
        <v>0</v>
      </c>
      <c r="Q20" s="151">
        <v>334</v>
      </c>
      <c r="R20" s="201">
        <v>23466.081060438184</v>
      </c>
      <c r="S20" s="151">
        <v>82588</v>
      </c>
      <c r="T20" s="201">
        <v>20990389.764461901</v>
      </c>
      <c r="U20" s="151">
        <v>25434</v>
      </c>
      <c r="V20" s="201">
        <v>7373939.2219332941</v>
      </c>
      <c r="W20" s="151">
        <v>108022</v>
      </c>
      <c r="X20" s="201">
        <v>28364328.986395195</v>
      </c>
    </row>
    <row r="21" spans="1:24" s="193" customFormat="1" ht="20.25" customHeight="1" x14ac:dyDescent="0.25">
      <c r="A21" s="152" t="s">
        <v>20</v>
      </c>
      <c r="B21" s="153"/>
      <c r="C21" s="154">
        <v>370925</v>
      </c>
      <c r="D21" s="202">
        <v>78385855.338112071</v>
      </c>
      <c r="E21" s="155">
        <v>18157</v>
      </c>
      <c r="F21" s="202">
        <v>17166277.171756648</v>
      </c>
      <c r="G21" s="155">
        <v>2</v>
      </c>
      <c r="H21" s="202">
        <v>20000</v>
      </c>
      <c r="I21" s="155">
        <v>2086</v>
      </c>
      <c r="J21" s="202">
        <v>401498.30921007966</v>
      </c>
      <c r="K21" s="155">
        <v>4399</v>
      </c>
      <c r="L21" s="202">
        <v>2484058.2946889815</v>
      </c>
      <c r="M21" s="155">
        <v>26</v>
      </c>
      <c r="N21" s="202">
        <v>371192.27212899894</v>
      </c>
      <c r="O21" s="155">
        <v>0</v>
      </c>
      <c r="P21" s="202">
        <v>0</v>
      </c>
      <c r="Q21" s="155">
        <v>800</v>
      </c>
      <c r="R21" s="202">
        <v>57180.092503003107</v>
      </c>
      <c r="S21" s="155">
        <v>396395</v>
      </c>
      <c r="T21" s="202">
        <v>98886061.478399768</v>
      </c>
      <c r="U21" s="155">
        <v>49535</v>
      </c>
      <c r="V21" s="202">
        <v>14358899.867969498</v>
      </c>
      <c r="W21" s="155">
        <v>445930</v>
      </c>
      <c r="X21" s="202">
        <v>113244961.34636927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1917</v>
      </c>
      <c r="D22" s="201">
        <v>403017.91098229337</v>
      </c>
      <c r="E22" s="151">
        <v>844</v>
      </c>
      <c r="F22" s="201">
        <v>798300.23292595567</v>
      </c>
      <c r="G22" s="151">
        <v>0</v>
      </c>
      <c r="H22" s="201">
        <v>0</v>
      </c>
      <c r="I22" s="151">
        <v>61</v>
      </c>
      <c r="J22" s="201">
        <v>11823.895619834446</v>
      </c>
      <c r="K22" s="151">
        <v>130</v>
      </c>
      <c r="L22" s="201">
        <v>73154.096334234579</v>
      </c>
      <c r="M22" s="151">
        <v>2</v>
      </c>
      <c r="N22" s="201">
        <v>10931.400157518474</v>
      </c>
      <c r="O22" s="151">
        <v>0</v>
      </c>
      <c r="P22" s="201">
        <v>0</v>
      </c>
      <c r="Q22" s="151">
        <v>24</v>
      </c>
      <c r="R22" s="201">
        <v>1683.9210272594926</v>
      </c>
      <c r="S22" s="151">
        <v>2978</v>
      </c>
      <c r="T22" s="201">
        <v>1298911.457047096</v>
      </c>
      <c r="U22" s="151">
        <v>3296</v>
      </c>
      <c r="V22" s="201">
        <v>955532.51525690628</v>
      </c>
      <c r="W22" s="151">
        <v>6274</v>
      </c>
      <c r="X22" s="201">
        <v>2254443.9723040024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76</v>
      </c>
      <c r="D23" s="201">
        <v>15522.341849033295</v>
      </c>
      <c r="E23" s="151">
        <v>61</v>
      </c>
      <c r="F23" s="201">
        <v>53896.224892223028</v>
      </c>
      <c r="G23" s="151">
        <v>0</v>
      </c>
      <c r="H23" s="201">
        <v>0</v>
      </c>
      <c r="I23" s="151">
        <v>418</v>
      </c>
      <c r="J23" s="201">
        <v>80486.747954556718</v>
      </c>
      <c r="K23" s="151">
        <v>882</v>
      </c>
      <c r="L23" s="201">
        <v>497969.15524355246</v>
      </c>
      <c r="M23" s="151">
        <v>3</v>
      </c>
      <c r="N23" s="201">
        <v>74411.418838363359</v>
      </c>
      <c r="O23" s="151">
        <v>0</v>
      </c>
      <c r="P23" s="201">
        <v>0</v>
      </c>
      <c r="Q23" s="151">
        <v>163</v>
      </c>
      <c r="R23" s="201">
        <v>11462.662700528026</v>
      </c>
      <c r="S23" s="151">
        <v>1603</v>
      </c>
      <c r="T23" s="201">
        <v>733748.55147825694</v>
      </c>
      <c r="U23" s="151">
        <v>125</v>
      </c>
      <c r="V23" s="201">
        <v>35614.579909376334</v>
      </c>
      <c r="W23" s="151">
        <v>1728</v>
      </c>
      <c r="X23" s="201">
        <v>769363.13138763339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4222</v>
      </c>
      <c r="D24" s="201">
        <v>887424.75081100326</v>
      </c>
      <c r="E24" s="151">
        <v>20</v>
      </c>
      <c r="F24" s="201">
        <v>17449.667945262798</v>
      </c>
      <c r="G24" s="151">
        <v>0</v>
      </c>
      <c r="H24" s="201">
        <v>0</v>
      </c>
      <c r="I24" s="151">
        <v>3</v>
      </c>
      <c r="J24" s="201">
        <v>682.56209680062659</v>
      </c>
      <c r="K24" s="151">
        <v>7</v>
      </c>
      <c r="L24" s="201">
        <v>4222.9917269981206</v>
      </c>
      <c r="M24" s="151">
        <v>3</v>
      </c>
      <c r="N24" s="201">
        <v>631.04070370565228</v>
      </c>
      <c r="O24" s="151">
        <v>0</v>
      </c>
      <c r="P24" s="201">
        <v>0</v>
      </c>
      <c r="Q24" s="151">
        <v>3</v>
      </c>
      <c r="R24" s="201">
        <v>97.208289397009878</v>
      </c>
      <c r="S24" s="151">
        <v>4258</v>
      </c>
      <c r="T24" s="201">
        <v>910508.22157316748</v>
      </c>
      <c r="U24" s="151">
        <v>379</v>
      </c>
      <c r="V24" s="201">
        <v>109373.7174751703</v>
      </c>
      <c r="W24" s="151">
        <v>4637</v>
      </c>
      <c r="X24" s="201">
        <v>1019881.9390483378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316</v>
      </c>
      <c r="D25" s="201">
        <v>66399.587364659572</v>
      </c>
      <c r="E25" s="151">
        <v>433</v>
      </c>
      <c r="F25" s="201">
        <v>407862.45931384072</v>
      </c>
      <c r="G25" s="151">
        <v>0</v>
      </c>
      <c r="H25" s="201">
        <v>0</v>
      </c>
      <c r="I25" s="151">
        <v>252</v>
      </c>
      <c r="J25" s="201">
        <v>48531.538052259486</v>
      </c>
      <c r="K25" s="151">
        <v>532</v>
      </c>
      <c r="L25" s="201">
        <v>300263.20631315513</v>
      </c>
      <c r="M25" s="151">
        <v>2</v>
      </c>
      <c r="N25" s="201">
        <v>44868.263368220702</v>
      </c>
      <c r="O25" s="151">
        <v>0</v>
      </c>
      <c r="P25" s="201">
        <v>0</v>
      </c>
      <c r="Q25" s="151">
        <v>98</v>
      </c>
      <c r="R25" s="201">
        <v>6911.7049100428549</v>
      </c>
      <c r="S25" s="151">
        <v>1633</v>
      </c>
      <c r="T25" s="201">
        <v>874836.75932217855</v>
      </c>
      <c r="U25" s="151">
        <v>365</v>
      </c>
      <c r="V25" s="201">
        <v>105099.63574030429</v>
      </c>
      <c r="W25" s="151">
        <v>1998</v>
      </c>
      <c r="X25" s="201">
        <v>979936.39506248292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290</v>
      </c>
      <c r="D26" s="201">
        <v>61245.73765681294</v>
      </c>
      <c r="E26" s="151">
        <v>58</v>
      </c>
      <c r="F26" s="201">
        <v>50713.970138374949</v>
      </c>
      <c r="G26" s="151">
        <v>0</v>
      </c>
      <c r="H26" s="201">
        <v>0</v>
      </c>
      <c r="I26" s="151">
        <v>26</v>
      </c>
      <c r="J26" s="201">
        <v>4978.9632403607357</v>
      </c>
      <c r="K26" s="151">
        <v>55</v>
      </c>
      <c r="L26" s="201">
        <v>30804.699926390404</v>
      </c>
      <c r="M26" s="151">
        <v>2</v>
      </c>
      <c r="N26" s="201">
        <v>4603.1393797706833</v>
      </c>
      <c r="O26" s="151">
        <v>0</v>
      </c>
      <c r="P26" s="201">
        <v>0</v>
      </c>
      <c r="Q26" s="151">
        <v>3</v>
      </c>
      <c r="R26" s="201">
        <v>709.08786443709266</v>
      </c>
      <c r="S26" s="151">
        <v>434</v>
      </c>
      <c r="T26" s="201">
        <v>153055.59820614679</v>
      </c>
      <c r="U26" s="151">
        <v>140</v>
      </c>
      <c r="V26" s="201">
        <v>39999.999999999993</v>
      </c>
      <c r="W26" s="151">
        <v>574</v>
      </c>
      <c r="X26" s="201">
        <v>193055.59820614679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1239</v>
      </c>
      <c r="D27" s="201">
        <v>260543.70419711148</v>
      </c>
      <c r="E27" s="151">
        <v>61</v>
      </c>
      <c r="F27" s="201">
        <v>54040.021637798876</v>
      </c>
      <c r="G27" s="151">
        <v>0</v>
      </c>
      <c r="H27" s="201">
        <v>0</v>
      </c>
      <c r="I27" s="151">
        <v>5</v>
      </c>
      <c r="J27" s="201">
        <v>1026.9157238097262</v>
      </c>
      <c r="K27" s="151">
        <v>11</v>
      </c>
      <c r="L27" s="201">
        <v>6353.4975444724696</v>
      </c>
      <c r="M27" s="151">
        <v>3</v>
      </c>
      <c r="N27" s="201">
        <v>949.40170870427687</v>
      </c>
      <c r="O27" s="151">
        <v>0</v>
      </c>
      <c r="P27" s="201">
        <v>0</v>
      </c>
      <c r="Q27" s="151">
        <v>3</v>
      </c>
      <c r="R27" s="201">
        <v>146.25002081765771</v>
      </c>
      <c r="S27" s="151">
        <v>1322</v>
      </c>
      <c r="T27" s="201">
        <v>323059.79083271453</v>
      </c>
      <c r="U27" s="151">
        <v>267</v>
      </c>
      <c r="V27" s="201">
        <v>76576.576576576568</v>
      </c>
      <c r="W27" s="151">
        <v>1589</v>
      </c>
      <c r="X27" s="201">
        <v>399636.3674092911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1665</v>
      </c>
      <c r="D29" s="201">
        <v>349963.5196075709</v>
      </c>
      <c r="E29" s="151">
        <v>164</v>
      </c>
      <c r="F29" s="201">
        <v>153219.77412615012</v>
      </c>
      <c r="G29" s="151">
        <v>0</v>
      </c>
      <c r="H29" s="201">
        <v>0</v>
      </c>
      <c r="I29" s="151">
        <v>30</v>
      </c>
      <c r="J29" s="201">
        <v>5825.3144468329319</v>
      </c>
      <c r="K29" s="151">
        <v>64</v>
      </c>
      <c r="L29" s="201">
        <v>36041.050083863265</v>
      </c>
      <c r="M29" s="151">
        <v>2</v>
      </c>
      <c r="N29" s="201">
        <v>5385.606005763756</v>
      </c>
      <c r="O29" s="151">
        <v>0</v>
      </c>
      <c r="P29" s="201">
        <v>0</v>
      </c>
      <c r="Q29" s="151">
        <v>3</v>
      </c>
      <c r="R29" s="201">
        <v>829.62246985379102</v>
      </c>
      <c r="S29" s="151">
        <v>1928</v>
      </c>
      <c r="T29" s="201">
        <v>551264.8867400348</v>
      </c>
      <c r="U29" s="151">
        <v>929</v>
      </c>
      <c r="V29" s="201">
        <v>269196.93977463193</v>
      </c>
      <c r="W29" s="151">
        <v>2857</v>
      </c>
      <c r="X29" s="201">
        <v>820461.82651466667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18137</v>
      </c>
      <c r="D30" s="201">
        <v>3812382.5728347148</v>
      </c>
      <c r="E30" s="151">
        <v>3578</v>
      </c>
      <c r="F30" s="201">
        <v>3386001.8537291051</v>
      </c>
      <c r="G30" s="151">
        <v>0</v>
      </c>
      <c r="H30" s="201">
        <v>0</v>
      </c>
      <c r="I30" s="151">
        <v>3</v>
      </c>
      <c r="J30" s="201">
        <v>808.74391159431207</v>
      </c>
      <c r="K30" s="151">
        <v>9</v>
      </c>
      <c r="L30" s="201">
        <v>5003.6749241299858</v>
      </c>
      <c r="M30" s="151">
        <v>3</v>
      </c>
      <c r="N30" s="201">
        <v>747.69801822032275</v>
      </c>
      <c r="O30" s="151">
        <v>0</v>
      </c>
      <c r="P30" s="201">
        <v>0</v>
      </c>
      <c r="Q30" s="151">
        <v>3</v>
      </c>
      <c r="R30" s="201">
        <v>115.17869593818544</v>
      </c>
      <c r="S30" s="151">
        <v>21733</v>
      </c>
      <c r="T30" s="201">
        <v>7205059.7221137024</v>
      </c>
      <c r="U30" s="151">
        <v>3471</v>
      </c>
      <c r="V30" s="201">
        <v>1006623.4176982428</v>
      </c>
      <c r="W30" s="151">
        <v>25204</v>
      </c>
      <c r="X30" s="201">
        <v>8211683.1398119451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5821</v>
      </c>
      <c r="D31" s="201">
        <v>1223637.6085412777</v>
      </c>
      <c r="E31" s="151">
        <v>1608</v>
      </c>
      <c r="F31" s="201">
        <v>1521385.34899413</v>
      </c>
      <c r="G31" s="151">
        <v>0</v>
      </c>
      <c r="H31" s="201">
        <v>0</v>
      </c>
      <c r="I31" s="151">
        <v>76</v>
      </c>
      <c r="J31" s="201">
        <v>14678.560936538972</v>
      </c>
      <c r="K31" s="151">
        <v>161</v>
      </c>
      <c r="L31" s="201">
        <v>90815.827145684758</v>
      </c>
      <c r="M31" s="151">
        <v>1</v>
      </c>
      <c r="N31" s="201">
        <v>13570.588619258573</v>
      </c>
      <c r="O31" s="151">
        <v>0</v>
      </c>
      <c r="P31" s="201">
        <v>0</v>
      </c>
      <c r="Q31" s="151">
        <v>30</v>
      </c>
      <c r="R31" s="201">
        <v>2090.4732421254112</v>
      </c>
      <c r="S31" s="151">
        <v>7697</v>
      </c>
      <c r="T31" s="201">
        <v>2866178.4074790152</v>
      </c>
      <c r="U31" s="151">
        <v>8348</v>
      </c>
      <c r="V31" s="201">
        <v>2420142.9062579465</v>
      </c>
      <c r="W31" s="151">
        <v>16045</v>
      </c>
      <c r="X31" s="201">
        <v>5286321.3137369622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3150</v>
      </c>
      <c r="D32" s="201">
        <v>662087.85531961464</v>
      </c>
      <c r="E32" s="151">
        <v>154</v>
      </c>
      <c r="F32" s="201">
        <v>143499.16858121776</v>
      </c>
      <c r="G32" s="151">
        <v>0</v>
      </c>
      <c r="H32" s="201">
        <v>0</v>
      </c>
      <c r="I32" s="151">
        <v>20</v>
      </c>
      <c r="J32" s="201">
        <v>3837.481471831577</v>
      </c>
      <c r="K32" s="151">
        <v>42</v>
      </c>
      <c r="L32" s="201">
        <v>23742.385614457762</v>
      </c>
      <c r="M32" s="151">
        <v>2</v>
      </c>
      <c r="N32" s="201">
        <v>3547.8193409695614</v>
      </c>
      <c r="O32" s="151">
        <v>0</v>
      </c>
      <c r="P32" s="201">
        <v>0</v>
      </c>
      <c r="Q32" s="151">
        <v>3</v>
      </c>
      <c r="R32" s="201">
        <v>546.52171753748769</v>
      </c>
      <c r="S32" s="151">
        <v>3371</v>
      </c>
      <c r="T32" s="201">
        <v>837261.23204562883</v>
      </c>
      <c r="U32" s="151">
        <v>388</v>
      </c>
      <c r="V32" s="201">
        <v>112108.2606790873</v>
      </c>
      <c r="W32" s="151">
        <v>3759</v>
      </c>
      <c r="X32" s="201">
        <v>949369.49272471608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1190</v>
      </c>
      <c r="D33" s="201">
        <v>249823.04719618263</v>
      </c>
      <c r="E33" s="151">
        <v>799</v>
      </c>
      <c r="F33" s="201">
        <v>754725.0219448728</v>
      </c>
      <c r="G33" s="151">
        <v>0</v>
      </c>
      <c r="H33" s="201">
        <v>0</v>
      </c>
      <c r="I33" s="151">
        <v>0</v>
      </c>
      <c r="J33" s="201">
        <v>31.279201079718902</v>
      </c>
      <c r="K33" s="151">
        <v>3</v>
      </c>
      <c r="L33" s="201">
        <v>193.52350211932009</v>
      </c>
      <c r="M33" s="151">
        <v>0</v>
      </c>
      <c r="N33" s="201">
        <v>28.918173384101536</v>
      </c>
      <c r="O33" s="151">
        <v>0</v>
      </c>
      <c r="P33" s="201">
        <v>0</v>
      </c>
      <c r="Q33" s="151">
        <v>0</v>
      </c>
      <c r="R33" s="201">
        <v>4.4546827972381893</v>
      </c>
      <c r="S33" s="151">
        <v>1992</v>
      </c>
      <c r="T33" s="201">
        <v>1004806.2447004358</v>
      </c>
      <c r="U33" s="151">
        <v>5590</v>
      </c>
      <c r="V33" s="201">
        <v>1620942.8042868655</v>
      </c>
      <c r="W33" s="151">
        <v>7582</v>
      </c>
      <c r="X33" s="201">
        <v>2625749.0489873011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4388</v>
      </c>
      <c r="D34" s="201">
        <v>922188.33219136647</v>
      </c>
      <c r="E34" s="151">
        <v>408</v>
      </c>
      <c r="F34" s="201">
        <v>383820.16841365368</v>
      </c>
      <c r="G34" s="151">
        <v>0</v>
      </c>
      <c r="H34" s="201">
        <v>0</v>
      </c>
      <c r="I34" s="151">
        <v>227</v>
      </c>
      <c r="J34" s="201">
        <v>43623.649558206984</v>
      </c>
      <c r="K34" s="151">
        <v>478</v>
      </c>
      <c r="L34" s="201">
        <v>269898.24376313685</v>
      </c>
      <c r="M34" s="151">
        <v>2</v>
      </c>
      <c r="N34" s="201">
        <v>40330.833845672212</v>
      </c>
      <c r="O34" s="151">
        <v>0</v>
      </c>
      <c r="P34" s="201">
        <v>0</v>
      </c>
      <c r="Q34" s="151">
        <v>89</v>
      </c>
      <c r="R34" s="201">
        <v>6212.7392814291916</v>
      </c>
      <c r="S34" s="151">
        <v>5592</v>
      </c>
      <c r="T34" s="201">
        <v>1666073.9670534655</v>
      </c>
      <c r="U34" s="151">
        <v>5708</v>
      </c>
      <c r="V34" s="201">
        <v>1654750.2466814364</v>
      </c>
      <c r="W34" s="151">
        <v>11300</v>
      </c>
      <c r="X34" s="201">
        <v>3320824.213734902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255</v>
      </c>
      <c r="D35" s="201">
        <v>53972.112416503551</v>
      </c>
      <c r="E35" s="151">
        <v>29</v>
      </c>
      <c r="F35" s="201">
        <v>26251.17390346761</v>
      </c>
      <c r="G35" s="151">
        <v>0</v>
      </c>
      <c r="H35" s="201">
        <v>0</v>
      </c>
      <c r="I35" s="151">
        <v>11</v>
      </c>
      <c r="J35" s="201">
        <v>2159.804937032543</v>
      </c>
      <c r="K35" s="151">
        <v>24</v>
      </c>
      <c r="L35" s="201">
        <v>13362.64996806918</v>
      </c>
      <c r="M35" s="151">
        <v>2</v>
      </c>
      <c r="N35" s="201">
        <v>1996.7777784913574</v>
      </c>
      <c r="O35" s="151">
        <v>0</v>
      </c>
      <c r="P35" s="201">
        <v>0</v>
      </c>
      <c r="Q35" s="151">
        <v>3</v>
      </c>
      <c r="R35" s="201">
        <v>307.59244374138734</v>
      </c>
      <c r="S35" s="151">
        <v>324</v>
      </c>
      <c r="T35" s="201">
        <v>98050.111447305637</v>
      </c>
      <c r="U35" s="151">
        <v>314</v>
      </c>
      <c r="V35" s="201">
        <v>90285.13519738357</v>
      </c>
      <c r="W35" s="151">
        <v>638</v>
      </c>
      <c r="X35" s="201">
        <v>188335.24664468921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4878</v>
      </c>
      <c r="D36" s="201">
        <v>1025497.9215465398</v>
      </c>
      <c r="E36" s="151">
        <v>89</v>
      </c>
      <c r="F36" s="201">
        <v>80501.995621618917</v>
      </c>
      <c r="G36" s="151">
        <v>0</v>
      </c>
      <c r="H36" s="201">
        <v>0</v>
      </c>
      <c r="I36" s="151">
        <v>28</v>
      </c>
      <c r="J36" s="201">
        <v>5369.8658825284519</v>
      </c>
      <c r="K36" s="151">
        <v>59</v>
      </c>
      <c r="L36" s="201">
        <v>33223.20313902654</v>
      </c>
      <c r="M36" s="151">
        <v>2</v>
      </c>
      <c r="N36" s="201">
        <v>4964.5357707366575</v>
      </c>
      <c r="O36" s="151">
        <v>0</v>
      </c>
      <c r="P36" s="201">
        <v>0</v>
      </c>
      <c r="Q36" s="151">
        <v>3</v>
      </c>
      <c r="R36" s="201">
        <v>764.75895626010458</v>
      </c>
      <c r="S36" s="151">
        <v>5059</v>
      </c>
      <c r="T36" s="201">
        <v>1150322.2809167104</v>
      </c>
      <c r="U36" s="151">
        <v>2515</v>
      </c>
      <c r="V36" s="201">
        <v>729068.62235682434</v>
      </c>
      <c r="W36" s="151">
        <v>7574</v>
      </c>
      <c r="X36" s="201">
        <v>1879390.9032735347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403</v>
      </c>
      <c r="D37" s="201">
        <v>84652.103718147875</v>
      </c>
      <c r="E37" s="151">
        <v>398</v>
      </c>
      <c r="F37" s="201">
        <v>375107.12238684989</v>
      </c>
      <c r="G37" s="151">
        <v>0</v>
      </c>
      <c r="H37" s="201">
        <v>0</v>
      </c>
      <c r="I37" s="151">
        <v>6</v>
      </c>
      <c r="J37" s="201">
        <v>1207.1580561623402</v>
      </c>
      <c r="K37" s="151">
        <v>13</v>
      </c>
      <c r="L37" s="201">
        <v>7468.6515823947748</v>
      </c>
      <c r="M37" s="151">
        <v>2</v>
      </c>
      <c r="N37" s="201">
        <v>1116.0389257113102</v>
      </c>
      <c r="O37" s="151">
        <v>0</v>
      </c>
      <c r="P37" s="201">
        <v>0</v>
      </c>
      <c r="Q37" s="151">
        <v>3</v>
      </c>
      <c r="R37" s="201">
        <v>171.91955167360672</v>
      </c>
      <c r="S37" s="151">
        <v>825</v>
      </c>
      <c r="T37" s="201">
        <v>469722.99422093981</v>
      </c>
      <c r="U37" s="151">
        <v>835</v>
      </c>
      <c r="V37" s="201">
        <v>241972.97064646633</v>
      </c>
      <c r="W37" s="151">
        <v>1660</v>
      </c>
      <c r="X37" s="201">
        <v>711695.96486740618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2064</v>
      </c>
      <c r="D40" s="201">
        <v>433936.37828263023</v>
      </c>
      <c r="E40" s="151">
        <v>8</v>
      </c>
      <c r="F40" s="201">
        <v>3404.6512214257091</v>
      </c>
      <c r="G40" s="151">
        <v>0</v>
      </c>
      <c r="H40" s="201">
        <v>0</v>
      </c>
      <c r="I40" s="151">
        <v>251</v>
      </c>
      <c r="J40" s="201">
        <v>48255.687984023883</v>
      </c>
      <c r="K40" s="151">
        <v>529</v>
      </c>
      <c r="L40" s="201">
        <v>298556.53000998631</v>
      </c>
      <c r="M40" s="151">
        <v>2</v>
      </c>
      <c r="N40" s="201">
        <v>44613.23511219451</v>
      </c>
      <c r="O40" s="151">
        <v>0</v>
      </c>
      <c r="P40" s="201">
        <v>0</v>
      </c>
      <c r="Q40" s="151">
        <v>98</v>
      </c>
      <c r="R40" s="201">
        <v>6872.4192342209471</v>
      </c>
      <c r="S40" s="151">
        <v>2952</v>
      </c>
      <c r="T40" s="201">
        <v>835638.90184448159</v>
      </c>
      <c r="U40" s="151">
        <v>537</v>
      </c>
      <c r="V40" s="201">
        <v>155653.45080763585</v>
      </c>
      <c r="W40" s="151">
        <v>3489</v>
      </c>
      <c r="X40" s="201">
        <v>991292.35265211749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868</v>
      </c>
      <c r="D41" s="201">
        <v>182569.68745931194</v>
      </c>
      <c r="E41" s="151">
        <v>394</v>
      </c>
      <c r="F41" s="201">
        <v>371180.62960300344</v>
      </c>
      <c r="G41" s="151">
        <v>0</v>
      </c>
      <c r="H41" s="201">
        <v>0</v>
      </c>
      <c r="I41" s="151">
        <v>3</v>
      </c>
      <c r="J41" s="201">
        <v>525.37082575307534</v>
      </c>
      <c r="K41" s="151">
        <v>6</v>
      </c>
      <c r="L41" s="201">
        <v>3250.4539310940713</v>
      </c>
      <c r="M41" s="151">
        <v>3</v>
      </c>
      <c r="N41" s="201">
        <v>485.71459965858446</v>
      </c>
      <c r="O41" s="151">
        <v>0</v>
      </c>
      <c r="P41" s="201">
        <v>0</v>
      </c>
      <c r="Q41" s="151">
        <v>3</v>
      </c>
      <c r="R41" s="201">
        <v>74.821616245515671</v>
      </c>
      <c r="S41" s="151">
        <v>1277</v>
      </c>
      <c r="T41" s="201">
        <v>558086.6780350667</v>
      </c>
      <c r="U41" s="151">
        <v>221</v>
      </c>
      <c r="V41" s="201">
        <v>63403.154598673587</v>
      </c>
      <c r="W41" s="151">
        <v>1498</v>
      </c>
      <c r="X41" s="201">
        <v>621489.83263374015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2872</v>
      </c>
      <c r="D42" s="201">
        <v>603721.24945520912</v>
      </c>
      <c r="E42" s="151">
        <v>1132</v>
      </c>
      <c r="F42" s="201">
        <v>1071512.2874864514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4004</v>
      </c>
      <c r="T42" s="201">
        <v>1675233.5369416608</v>
      </c>
      <c r="U42" s="151">
        <v>2538</v>
      </c>
      <c r="V42" s="201">
        <v>735792.03963629936</v>
      </c>
      <c r="W42" s="151">
        <v>6542</v>
      </c>
      <c r="X42" s="201">
        <v>2411025.57657796</v>
      </c>
    </row>
    <row r="43" spans="1:24" s="193" customFormat="1" ht="20.25" customHeight="1" x14ac:dyDescent="0.25">
      <c r="A43" s="152" t="s">
        <v>37</v>
      </c>
      <c r="B43" s="153"/>
      <c r="C43" s="154">
        <v>53751</v>
      </c>
      <c r="D43" s="202">
        <v>11298586.421429982</v>
      </c>
      <c r="E43" s="155">
        <v>10238</v>
      </c>
      <c r="F43" s="202">
        <v>9652871.7728654034</v>
      </c>
      <c r="G43" s="155">
        <v>0</v>
      </c>
      <c r="H43" s="202">
        <v>0</v>
      </c>
      <c r="I43" s="155">
        <v>1420</v>
      </c>
      <c r="J43" s="202">
        <v>273853.53989920655</v>
      </c>
      <c r="K43" s="155">
        <v>3005</v>
      </c>
      <c r="L43" s="202">
        <v>1694323.8407527662</v>
      </c>
      <c r="M43" s="155">
        <v>36</v>
      </c>
      <c r="N43" s="202">
        <v>253182.43034634413</v>
      </c>
      <c r="O43" s="155">
        <v>0</v>
      </c>
      <c r="P43" s="202">
        <v>0</v>
      </c>
      <c r="Q43" s="155">
        <v>532</v>
      </c>
      <c r="R43" s="202">
        <v>39001.336704305009</v>
      </c>
      <c r="S43" s="155">
        <v>68982</v>
      </c>
      <c r="T43" s="202">
        <v>23211819.341998003</v>
      </c>
      <c r="U43" s="155">
        <v>35966</v>
      </c>
      <c r="V43" s="202">
        <v>10422136.973579828</v>
      </c>
      <c r="W43" s="155">
        <v>104948</v>
      </c>
      <c r="X43" s="202">
        <v>33633956.315577835</v>
      </c>
    </row>
    <row r="44" spans="1:24" s="193" customFormat="1" ht="20.25" customHeight="1" x14ac:dyDescent="0.25">
      <c r="A44" s="152" t="s">
        <v>38</v>
      </c>
      <c r="B44" s="153"/>
      <c r="C44" s="154">
        <v>424676</v>
      </c>
      <c r="D44" s="202">
        <v>89684441.759542063</v>
      </c>
      <c r="E44" s="155">
        <v>28395</v>
      </c>
      <c r="F44" s="202">
        <v>26819148.944622047</v>
      </c>
      <c r="G44" s="155">
        <v>2</v>
      </c>
      <c r="H44" s="202">
        <v>20000</v>
      </c>
      <c r="I44" s="155">
        <v>3506</v>
      </c>
      <c r="J44" s="202">
        <v>675351.84910928621</v>
      </c>
      <c r="K44" s="155">
        <v>7404</v>
      </c>
      <c r="L44" s="202">
        <v>4178382.135441748</v>
      </c>
      <c r="M44" s="155">
        <v>62</v>
      </c>
      <c r="N44" s="202">
        <v>624374.70247534302</v>
      </c>
      <c r="O44" s="155">
        <v>0</v>
      </c>
      <c r="P44" s="202">
        <v>0</v>
      </c>
      <c r="Q44" s="155">
        <v>1332</v>
      </c>
      <c r="R44" s="202">
        <v>96181.429207308116</v>
      </c>
      <c r="S44" s="155">
        <v>465377</v>
      </c>
      <c r="T44" s="202">
        <v>122097880.82039776</v>
      </c>
      <c r="U44" s="155">
        <v>85501</v>
      </c>
      <c r="V44" s="202">
        <v>24781036.841549326</v>
      </c>
      <c r="W44" s="155">
        <v>550878</v>
      </c>
      <c r="X44" s="202">
        <v>146878917.6619471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34816</v>
      </c>
      <c r="D45" s="201">
        <v>7318492.0314942133</v>
      </c>
      <c r="E45" s="151">
        <v>0</v>
      </c>
      <c r="F45" s="201">
        <v>0</v>
      </c>
      <c r="G45" s="151">
        <v>0</v>
      </c>
      <c r="H45" s="201">
        <v>0</v>
      </c>
      <c r="I45" s="151">
        <v>711</v>
      </c>
      <c r="J45" s="201">
        <v>136904.89256578565</v>
      </c>
      <c r="K45" s="151">
        <v>1500</v>
      </c>
      <c r="L45" s="201">
        <v>847026.56564264803</v>
      </c>
      <c r="M45" s="151">
        <v>5</v>
      </c>
      <c r="N45" s="201">
        <v>126570.98914576121</v>
      </c>
      <c r="O45" s="151">
        <v>0</v>
      </c>
      <c r="P45" s="201">
        <v>0</v>
      </c>
      <c r="Q45" s="151">
        <v>278</v>
      </c>
      <c r="R45" s="201">
        <v>19497.552645805255</v>
      </c>
      <c r="S45" s="151">
        <v>37310</v>
      </c>
      <c r="T45" s="201">
        <v>8448492.0314942133</v>
      </c>
      <c r="U45" s="151">
        <v>3388</v>
      </c>
      <c r="V45" s="201">
        <v>982132.2206016347</v>
      </c>
      <c r="W45" s="151">
        <v>40698</v>
      </c>
      <c r="X45" s="201">
        <v>9430624.2520958483</v>
      </c>
    </row>
    <row r="46" spans="1:24" s="193" customFormat="1" ht="20.25" customHeight="1" x14ac:dyDescent="0.25">
      <c r="A46" s="152" t="s">
        <v>40</v>
      </c>
      <c r="B46" s="153"/>
      <c r="C46" s="154">
        <v>34816</v>
      </c>
      <c r="D46" s="202">
        <v>7318492.0314942133</v>
      </c>
      <c r="E46" s="155">
        <v>0</v>
      </c>
      <c r="F46" s="202">
        <v>0</v>
      </c>
      <c r="G46" s="155">
        <v>0</v>
      </c>
      <c r="H46" s="202">
        <v>0</v>
      </c>
      <c r="I46" s="155">
        <v>711</v>
      </c>
      <c r="J46" s="202">
        <v>136904.89256578565</v>
      </c>
      <c r="K46" s="155">
        <v>1500</v>
      </c>
      <c r="L46" s="202">
        <v>847026.56564264803</v>
      </c>
      <c r="M46" s="155">
        <v>5</v>
      </c>
      <c r="N46" s="202">
        <v>126570.98914576121</v>
      </c>
      <c r="O46" s="155">
        <v>0</v>
      </c>
      <c r="P46" s="202">
        <v>0</v>
      </c>
      <c r="Q46" s="155">
        <v>278</v>
      </c>
      <c r="R46" s="202">
        <v>19497.552645805255</v>
      </c>
      <c r="S46" s="155">
        <v>37310</v>
      </c>
      <c r="T46" s="202">
        <v>8448492.0314942133</v>
      </c>
      <c r="U46" s="155">
        <v>3388</v>
      </c>
      <c r="V46" s="202">
        <v>982132.2206016347</v>
      </c>
      <c r="W46" s="155">
        <v>40698</v>
      </c>
      <c r="X46" s="202">
        <v>9430624.2520958483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23540</v>
      </c>
      <c r="D49" s="201">
        <v>4527593.7835534383</v>
      </c>
      <c r="E49" s="151">
        <v>115</v>
      </c>
      <c r="F49" s="201">
        <v>106431.57317741642</v>
      </c>
      <c r="G49" s="151">
        <v>0</v>
      </c>
      <c r="H49" s="201">
        <v>0</v>
      </c>
      <c r="I49" s="151">
        <v>24</v>
      </c>
      <c r="J49" s="201">
        <v>4648.6243523112207</v>
      </c>
      <c r="K49" s="151">
        <v>51</v>
      </c>
      <c r="L49" s="201">
        <v>28760.902888908055</v>
      </c>
      <c r="M49" s="151">
        <v>2</v>
      </c>
      <c r="N49" s="201">
        <v>4297.7352482591177</v>
      </c>
      <c r="O49" s="151">
        <v>0</v>
      </c>
      <c r="P49" s="201">
        <v>0</v>
      </c>
      <c r="Q49" s="151">
        <v>3</v>
      </c>
      <c r="R49" s="201">
        <v>662.04206687651799</v>
      </c>
      <c r="S49" s="151">
        <v>23735</v>
      </c>
      <c r="T49" s="201">
        <v>4672394.66128721</v>
      </c>
      <c r="U49" s="151">
        <v>541</v>
      </c>
      <c r="V49" s="201">
        <v>156944.73851365654</v>
      </c>
      <c r="W49" s="151">
        <v>24276</v>
      </c>
      <c r="X49" s="201">
        <v>4829339.3998008659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23540</v>
      </c>
      <c r="D51" s="202">
        <v>4527593.7835534383</v>
      </c>
      <c r="E51" s="155">
        <v>115</v>
      </c>
      <c r="F51" s="202">
        <v>106431.57317741642</v>
      </c>
      <c r="G51" s="155">
        <v>0</v>
      </c>
      <c r="H51" s="202">
        <v>0</v>
      </c>
      <c r="I51" s="155">
        <v>24</v>
      </c>
      <c r="J51" s="202">
        <v>4648.6243523112207</v>
      </c>
      <c r="K51" s="155">
        <v>51</v>
      </c>
      <c r="L51" s="202">
        <v>28760.902888908055</v>
      </c>
      <c r="M51" s="155">
        <v>2</v>
      </c>
      <c r="N51" s="202">
        <v>4297.7352482591177</v>
      </c>
      <c r="O51" s="155">
        <v>0</v>
      </c>
      <c r="P51" s="202">
        <v>0</v>
      </c>
      <c r="Q51" s="155">
        <v>3</v>
      </c>
      <c r="R51" s="202">
        <v>662.04206687651799</v>
      </c>
      <c r="S51" s="155">
        <v>23735</v>
      </c>
      <c r="T51" s="202">
        <v>4672394.66128721</v>
      </c>
      <c r="U51" s="155">
        <v>541</v>
      </c>
      <c r="V51" s="202">
        <v>156944.73851365654</v>
      </c>
      <c r="W51" s="155">
        <v>24276</v>
      </c>
      <c r="X51" s="202">
        <v>4829339.3998008659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57</v>
      </c>
      <c r="D52" s="201">
        <v>11516.907008795266</v>
      </c>
      <c r="E52" s="151">
        <v>249</v>
      </c>
      <c r="F52" s="201">
        <v>233601.42094020316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306</v>
      </c>
      <c r="T52" s="201">
        <v>245118.32794899843</v>
      </c>
      <c r="U52" s="151">
        <v>169</v>
      </c>
      <c r="V52" s="201">
        <v>47922.95196101183</v>
      </c>
      <c r="W52" s="151">
        <v>475</v>
      </c>
      <c r="X52" s="201">
        <v>293041.27991001023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1145</v>
      </c>
      <c r="D53" s="201">
        <v>240593.68762146452</v>
      </c>
      <c r="E53" s="151">
        <v>377</v>
      </c>
      <c r="F53" s="201">
        <v>355713.33268847014</v>
      </c>
      <c r="G53" s="151">
        <v>0</v>
      </c>
      <c r="H53" s="201">
        <v>0</v>
      </c>
      <c r="I53" s="151">
        <v>251</v>
      </c>
      <c r="J53" s="201">
        <v>48412.185054084744</v>
      </c>
      <c r="K53" s="151">
        <v>530</v>
      </c>
      <c r="L53" s="201">
        <v>299524.77280469215</v>
      </c>
      <c r="M53" s="151">
        <v>2</v>
      </c>
      <c r="N53" s="201">
        <v>44757.919415178781</v>
      </c>
      <c r="O53" s="151">
        <v>0</v>
      </c>
      <c r="P53" s="201">
        <v>0</v>
      </c>
      <c r="Q53" s="151">
        <v>98</v>
      </c>
      <c r="R53" s="201">
        <v>6894.707041509937</v>
      </c>
      <c r="S53" s="151">
        <v>2403</v>
      </c>
      <c r="T53" s="201">
        <v>995896.60462540027</v>
      </c>
      <c r="U53" s="151">
        <v>1439</v>
      </c>
      <c r="V53" s="201">
        <v>417061.44256455917</v>
      </c>
      <c r="W53" s="151">
        <v>3842</v>
      </c>
      <c r="X53" s="201">
        <v>1412958.0471899596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1202</v>
      </c>
      <c r="D55" s="202">
        <v>252110.59463025979</v>
      </c>
      <c r="E55" s="155">
        <v>626</v>
      </c>
      <c r="F55" s="202">
        <v>589314.75362867326</v>
      </c>
      <c r="G55" s="155">
        <v>0</v>
      </c>
      <c r="H55" s="202">
        <v>0</v>
      </c>
      <c r="I55" s="155">
        <v>251</v>
      </c>
      <c r="J55" s="202">
        <v>48412.185054084744</v>
      </c>
      <c r="K55" s="155">
        <v>530</v>
      </c>
      <c r="L55" s="202">
        <v>299524.77280469215</v>
      </c>
      <c r="M55" s="155">
        <v>2</v>
      </c>
      <c r="N55" s="202">
        <v>44757.919415178781</v>
      </c>
      <c r="O55" s="155">
        <v>0</v>
      </c>
      <c r="P55" s="202">
        <v>0</v>
      </c>
      <c r="Q55" s="155">
        <v>98</v>
      </c>
      <c r="R55" s="202">
        <v>6894.707041509937</v>
      </c>
      <c r="S55" s="155">
        <v>2709</v>
      </c>
      <c r="T55" s="202">
        <v>1241014.9325743988</v>
      </c>
      <c r="U55" s="155">
        <v>1608</v>
      </c>
      <c r="V55" s="202">
        <v>464984.39452557091</v>
      </c>
      <c r="W55" s="155">
        <v>4317</v>
      </c>
      <c r="X55" s="202">
        <v>1705999.3270999698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1434</v>
      </c>
      <c r="F56" s="201">
        <v>1356731.4301803038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1434</v>
      </c>
      <c r="T56" s="201">
        <v>1356731.4301803038</v>
      </c>
      <c r="U56" s="151">
        <v>0</v>
      </c>
      <c r="V56" s="201">
        <v>0</v>
      </c>
      <c r="W56" s="151">
        <v>1434</v>
      </c>
      <c r="X56" s="201">
        <v>1356731.4301803038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1434</v>
      </c>
      <c r="F57" s="202">
        <v>1356731.4301803038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1434</v>
      </c>
      <c r="T57" s="202">
        <v>1356731.4301803038</v>
      </c>
      <c r="U57" s="155">
        <v>0</v>
      </c>
      <c r="V57" s="202">
        <v>0</v>
      </c>
      <c r="W57" s="155">
        <v>1434</v>
      </c>
      <c r="X57" s="202">
        <v>1356731.4301803038</v>
      </c>
    </row>
    <row r="58" spans="1:24" s="193" customFormat="1" ht="20.25" customHeight="1" x14ac:dyDescent="0.25">
      <c r="A58" s="195" t="s">
        <v>62</v>
      </c>
      <c r="B58" s="195"/>
      <c r="C58" s="203">
        <v>484234</v>
      </c>
      <c r="D58" s="204">
        <v>101782638.16921997</v>
      </c>
      <c r="E58" s="205">
        <v>30570</v>
      </c>
      <c r="F58" s="204">
        <v>28871626.701608442</v>
      </c>
      <c r="G58" s="205">
        <v>2</v>
      </c>
      <c r="H58" s="204">
        <v>20000</v>
      </c>
      <c r="I58" s="205">
        <v>4492</v>
      </c>
      <c r="J58" s="204">
        <v>865317.55108146777</v>
      </c>
      <c r="K58" s="205">
        <v>9485</v>
      </c>
      <c r="L58" s="204">
        <v>5353694.3767779963</v>
      </c>
      <c r="M58" s="205">
        <v>71</v>
      </c>
      <c r="N58" s="204">
        <v>800001.34628454223</v>
      </c>
      <c r="O58" s="205">
        <v>0</v>
      </c>
      <c r="P58" s="204">
        <v>0</v>
      </c>
      <c r="Q58" s="205">
        <v>1711</v>
      </c>
      <c r="R58" s="204">
        <v>123235.73096149982</v>
      </c>
      <c r="S58" s="205">
        <v>530565</v>
      </c>
      <c r="T58" s="204">
        <v>137816513.87593389</v>
      </c>
      <c r="U58" s="205">
        <v>91038</v>
      </c>
      <c r="V58" s="204">
        <v>26385098.195190191</v>
      </c>
      <c r="W58" s="205">
        <v>621603</v>
      </c>
      <c r="X58" s="204">
        <v>164201612.07112411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4A98-9261-4142-AE87-4EB92AE58050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2" sqref="C2:X4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8.425781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80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111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19083</v>
      </c>
      <c r="D9" s="201">
        <v>4360315.3776946804</v>
      </c>
      <c r="E9" s="151">
        <v>737</v>
      </c>
      <c r="F9" s="201">
        <v>471861.98508254741</v>
      </c>
      <c r="G9" s="151">
        <v>0</v>
      </c>
      <c r="H9" s="201">
        <v>0</v>
      </c>
      <c r="I9" s="151">
        <v>66</v>
      </c>
      <c r="J9" s="201">
        <v>14100.273251817098</v>
      </c>
      <c r="K9" s="151">
        <v>108</v>
      </c>
      <c r="L9" s="201">
        <v>64261.231587327806</v>
      </c>
      <c r="M9" s="151">
        <v>2</v>
      </c>
      <c r="N9" s="201">
        <v>7623.2080120424544</v>
      </c>
      <c r="O9" s="151">
        <v>0</v>
      </c>
      <c r="P9" s="201">
        <v>0</v>
      </c>
      <c r="Q9" s="151">
        <v>732</v>
      </c>
      <c r="R9" s="201">
        <v>114015.28714881264</v>
      </c>
      <c r="S9" s="151">
        <v>20728</v>
      </c>
      <c r="T9" s="201">
        <v>5032177.3627772275</v>
      </c>
      <c r="U9" s="151">
        <v>1526</v>
      </c>
      <c r="V9" s="201">
        <v>429465.64687489328</v>
      </c>
      <c r="W9" s="151">
        <v>22254</v>
      </c>
      <c r="X9" s="201">
        <v>5461643.009652121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7921</v>
      </c>
      <c r="D10" s="201">
        <v>1809916.1166848694</v>
      </c>
      <c r="E10" s="151">
        <v>488</v>
      </c>
      <c r="F10" s="201">
        <v>313287.69961466786</v>
      </c>
      <c r="G10" s="151">
        <v>0</v>
      </c>
      <c r="H10" s="201">
        <v>0</v>
      </c>
      <c r="I10" s="151">
        <v>8</v>
      </c>
      <c r="J10" s="201">
        <v>1804.5599956618207</v>
      </c>
      <c r="K10" s="151">
        <v>14</v>
      </c>
      <c r="L10" s="201">
        <v>8224.1844341213309</v>
      </c>
      <c r="M10" s="151">
        <v>2</v>
      </c>
      <c r="N10" s="201">
        <v>975.62195933810642</v>
      </c>
      <c r="O10" s="151">
        <v>0</v>
      </c>
      <c r="P10" s="201">
        <v>0</v>
      </c>
      <c r="Q10" s="151">
        <v>94</v>
      </c>
      <c r="R10" s="201">
        <v>14591.733252838061</v>
      </c>
      <c r="S10" s="151">
        <v>8527</v>
      </c>
      <c r="T10" s="201">
        <v>2148799.9159414964</v>
      </c>
      <c r="U10" s="151">
        <v>167</v>
      </c>
      <c r="V10" s="201">
        <v>45955.85592062692</v>
      </c>
      <c r="W10" s="151">
        <v>8694</v>
      </c>
      <c r="X10" s="201">
        <v>2194755.7718621236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116</v>
      </c>
      <c r="D11" s="201">
        <v>25987.001723138073</v>
      </c>
      <c r="E11" s="151">
        <v>154</v>
      </c>
      <c r="F11" s="201">
        <v>98488.229656094321</v>
      </c>
      <c r="G11" s="151">
        <v>0</v>
      </c>
      <c r="H11" s="201">
        <v>0</v>
      </c>
      <c r="I11" s="151">
        <v>12</v>
      </c>
      <c r="J11" s="201">
        <v>2565.0993236491959</v>
      </c>
      <c r="K11" s="151">
        <v>20</v>
      </c>
      <c r="L11" s="201">
        <v>11690.301225919611</v>
      </c>
      <c r="M11" s="151">
        <v>2</v>
      </c>
      <c r="N11" s="201">
        <v>1386.8018985523759</v>
      </c>
      <c r="O11" s="151">
        <v>0</v>
      </c>
      <c r="P11" s="201">
        <v>0</v>
      </c>
      <c r="Q11" s="151">
        <v>133</v>
      </c>
      <c r="R11" s="201">
        <v>20741.48002155908</v>
      </c>
      <c r="S11" s="151">
        <v>437</v>
      </c>
      <c r="T11" s="201">
        <v>160858.91384891266</v>
      </c>
      <c r="U11" s="151">
        <v>204</v>
      </c>
      <c r="V11" s="201">
        <v>56580.454324486898</v>
      </c>
      <c r="W11" s="151">
        <v>641</v>
      </c>
      <c r="X11" s="201">
        <v>217439.36817339956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44641</v>
      </c>
      <c r="D12" s="201">
        <v>10199551.473720126</v>
      </c>
      <c r="E12" s="151">
        <v>1222</v>
      </c>
      <c r="F12" s="201">
        <v>783676.11435066687</v>
      </c>
      <c r="G12" s="151">
        <v>0</v>
      </c>
      <c r="H12" s="201">
        <v>0</v>
      </c>
      <c r="I12" s="151">
        <v>214</v>
      </c>
      <c r="J12" s="201">
        <v>45825.888068405562</v>
      </c>
      <c r="K12" s="151">
        <v>352</v>
      </c>
      <c r="L12" s="201">
        <v>208849.00265881539</v>
      </c>
      <c r="M12" s="151">
        <v>6</v>
      </c>
      <c r="N12" s="201">
        <v>24775.426039137972</v>
      </c>
      <c r="O12" s="151">
        <v>0</v>
      </c>
      <c r="P12" s="201">
        <v>0</v>
      </c>
      <c r="Q12" s="151">
        <v>2377</v>
      </c>
      <c r="R12" s="201">
        <v>370549.68323364109</v>
      </c>
      <c r="S12" s="151">
        <v>48812</v>
      </c>
      <c r="T12" s="201">
        <v>11633227.588070795</v>
      </c>
      <c r="U12" s="151">
        <v>1822</v>
      </c>
      <c r="V12" s="201">
        <v>512916.00403093931</v>
      </c>
      <c r="W12" s="151">
        <v>50634</v>
      </c>
      <c r="X12" s="201">
        <v>12146143.592101734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10803</v>
      </c>
      <c r="D13" s="201">
        <v>2468308.465226423</v>
      </c>
      <c r="E13" s="151">
        <v>1167</v>
      </c>
      <c r="F13" s="201">
        <v>748799.93975330517</v>
      </c>
      <c r="G13" s="151">
        <v>0</v>
      </c>
      <c r="H13" s="201">
        <v>0</v>
      </c>
      <c r="I13" s="151">
        <v>14</v>
      </c>
      <c r="J13" s="201">
        <v>2925.9608956347215</v>
      </c>
      <c r="K13" s="151">
        <v>22</v>
      </c>
      <c r="L13" s="201">
        <v>13334.908293753606</v>
      </c>
      <c r="M13" s="151">
        <v>2</v>
      </c>
      <c r="N13" s="201">
        <v>1581.8990273575769</v>
      </c>
      <c r="O13" s="151">
        <v>0</v>
      </c>
      <c r="P13" s="201">
        <v>0</v>
      </c>
      <c r="Q13" s="151">
        <v>152</v>
      </c>
      <c r="R13" s="201">
        <v>23659.418916509178</v>
      </c>
      <c r="S13" s="151">
        <v>12160</v>
      </c>
      <c r="T13" s="201">
        <v>3258610.5921129831</v>
      </c>
      <c r="U13" s="151">
        <v>859</v>
      </c>
      <c r="V13" s="201">
        <v>241619.72986274408</v>
      </c>
      <c r="W13" s="151">
        <v>13019</v>
      </c>
      <c r="X13" s="201">
        <v>3500230.3219757271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42438</v>
      </c>
      <c r="D14" s="201">
        <v>9696156.8329333235</v>
      </c>
      <c r="E14" s="151">
        <v>3887</v>
      </c>
      <c r="F14" s="201">
        <v>2493173.6813127124</v>
      </c>
      <c r="G14" s="151">
        <v>0</v>
      </c>
      <c r="H14" s="201">
        <v>0</v>
      </c>
      <c r="I14" s="151">
        <v>104</v>
      </c>
      <c r="J14" s="201">
        <v>22236.063269401813</v>
      </c>
      <c r="K14" s="151">
        <v>171</v>
      </c>
      <c r="L14" s="201">
        <v>101339.65390786731</v>
      </c>
      <c r="M14" s="151">
        <v>3</v>
      </c>
      <c r="N14" s="201">
        <v>12021.762461216282</v>
      </c>
      <c r="O14" s="151">
        <v>0</v>
      </c>
      <c r="P14" s="201">
        <v>0</v>
      </c>
      <c r="Q14" s="151">
        <v>1154</v>
      </c>
      <c r="R14" s="201">
        <v>179801.5608238866</v>
      </c>
      <c r="S14" s="151">
        <v>47757</v>
      </c>
      <c r="T14" s="201">
        <v>12504729.554708406</v>
      </c>
      <c r="U14" s="151">
        <v>1850</v>
      </c>
      <c r="V14" s="201">
        <v>520822.1834236196</v>
      </c>
      <c r="W14" s="151">
        <v>49607</v>
      </c>
      <c r="X14" s="201">
        <v>13025551.738132026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5980</v>
      </c>
      <c r="D15" s="201">
        <v>1366500.1541944179</v>
      </c>
      <c r="E15" s="151">
        <v>278</v>
      </c>
      <c r="F15" s="201">
        <v>178447.03039050652</v>
      </c>
      <c r="G15" s="151">
        <v>0</v>
      </c>
      <c r="H15" s="201">
        <v>0</v>
      </c>
      <c r="I15" s="151">
        <v>10</v>
      </c>
      <c r="J15" s="201">
        <v>2187.7067958070916</v>
      </c>
      <c r="K15" s="151">
        <v>17</v>
      </c>
      <c r="L15" s="201">
        <v>9970.3552221878581</v>
      </c>
      <c r="M15" s="151">
        <v>2</v>
      </c>
      <c r="N15" s="201">
        <v>1182.7674312373445</v>
      </c>
      <c r="O15" s="151">
        <v>0</v>
      </c>
      <c r="P15" s="201">
        <v>0</v>
      </c>
      <c r="Q15" s="151">
        <v>113</v>
      </c>
      <c r="R15" s="201">
        <v>17689.87125758078</v>
      </c>
      <c r="S15" s="151">
        <v>6400</v>
      </c>
      <c r="T15" s="201">
        <v>1575977.8852917375</v>
      </c>
      <c r="U15" s="151">
        <v>233</v>
      </c>
      <c r="V15" s="201">
        <v>65000.668436431697</v>
      </c>
      <c r="W15" s="151">
        <v>6633</v>
      </c>
      <c r="X15" s="201">
        <v>1640978.5537281693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1479</v>
      </c>
      <c r="D17" s="201">
        <v>337754.43970120227</v>
      </c>
      <c r="E17" s="151">
        <v>192</v>
      </c>
      <c r="F17" s="201">
        <v>123630.36674629696</v>
      </c>
      <c r="G17" s="151">
        <v>0</v>
      </c>
      <c r="H17" s="201">
        <v>0</v>
      </c>
      <c r="I17" s="151">
        <v>21</v>
      </c>
      <c r="J17" s="201">
        <v>4530.9738298788297</v>
      </c>
      <c r="K17" s="151">
        <v>35</v>
      </c>
      <c r="L17" s="201">
        <v>20649.667804164197</v>
      </c>
      <c r="M17" s="151">
        <v>1</v>
      </c>
      <c r="N17" s="201">
        <v>2449.6373499595657</v>
      </c>
      <c r="O17" s="151">
        <v>0</v>
      </c>
      <c r="P17" s="201">
        <v>0</v>
      </c>
      <c r="Q17" s="151">
        <v>235</v>
      </c>
      <c r="R17" s="201">
        <v>36637.607871238666</v>
      </c>
      <c r="S17" s="151">
        <v>1963</v>
      </c>
      <c r="T17" s="201">
        <v>525652.69330274046</v>
      </c>
      <c r="U17" s="151">
        <v>566</v>
      </c>
      <c r="V17" s="201">
        <v>159667.18396687935</v>
      </c>
      <c r="W17" s="151">
        <v>2529</v>
      </c>
      <c r="X17" s="201">
        <v>685319.87726961984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363</v>
      </c>
      <c r="D18" s="201">
        <v>83204.868961784552</v>
      </c>
      <c r="E18" s="151">
        <v>46</v>
      </c>
      <c r="F18" s="201">
        <v>27047.704859443937</v>
      </c>
      <c r="G18" s="151">
        <v>0</v>
      </c>
      <c r="H18" s="201">
        <v>0</v>
      </c>
      <c r="I18" s="151">
        <v>16</v>
      </c>
      <c r="J18" s="201">
        <v>3455.0051593205731</v>
      </c>
      <c r="K18" s="151">
        <v>27</v>
      </c>
      <c r="L18" s="201">
        <v>15745.998869199202</v>
      </c>
      <c r="M18" s="151">
        <v>2</v>
      </c>
      <c r="N18" s="201">
        <v>1867.9228793517468</v>
      </c>
      <c r="O18" s="151">
        <v>0</v>
      </c>
      <c r="P18" s="201">
        <v>0</v>
      </c>
      <c r="Q18" s="151">
        <v>179</v>
      </c>
      <c r="R18" s="201">
        <v>27937.288753592031</v>
      </c>
      <c r="S18" s="151">
        <v>633</v>
      </c>
      <c r="T18" s="201">
        <v>159258.78948269205</v>
      </c>
      <c r="U18" s="151">
        <v>148</v>
      </c>
      <c r="V18" s="201">
        <v>40771.727773745624</v>
      </c>
      <c r="W18" s="151">
        <v>781</v>
      </c>
      <c r="X18" s="201">
        <v>200030.51725643766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103237</v>
      </c>
      <c r="D19" s="201">
        <v>23790035.816839822</v>
      </c>
      <c r="E19" s="151">
        <v>5339</v>
      </c>
      <c r="F19" s="201">
        <v>3424051.6678948752</v>
      </c>
      <c r="G19" s="151">
        <v>0</v>
      </c>
      <c r="H19" s="201">
        <v>0</v>
      </c>
      <c r="I19" s="151">
        <v>171</v>
      </c>
      <c r="J19" s="201">
        <v>36660.710454724453</v>
      </c>
      <c r="K19" s="151">
        <v>282</v>
      </c>
      <c r="L19" s="201">
        <v>167079.2021270523</v>
      </c>
      <c r="M19" s="151">
        <v>5</v>
      </c>
      <c r="N19" s="201">
        <v>19820.340831310383</v>
      </c>
      <c r="O19" s="151">
        <v>0</v>
      </c>
      <c r="P19" s="201">
        <v>0</v>
      </c>
      <c r="Q19" s="151">
        <v>1902</v>
      </c>
      <c r="R19" s="201">
        <v>296439.74658691284</v>
      </c>
      <c r="S19" s="151">
        <v>110936</v>
      </c>
      <c r="T19" s="201">
        <v>27734087.484734695</v>
      </c>
      <c r="U19" s="151">
        <v>7957</v>
      </c>
      <c r="V19" s="201">
        <v>2239811.5816678815</v>
      </c>
      <c r="W19" s="151">
        <v>118893</v>
      </c>
      <c r="X19" s="201">
        <v>29973899.066402577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92999</v>
      </c>
      <c r="D20" s="201">
        <v>21443985.301572397</v>
      </c>
      <c r="E20" s="151">
        <v>4991</v>
      </c>
      <c r="F20" s="201">
        <v>3201665.2085784655</v>
      </c>
      <c r="G20" s="151">
        <v>1</v>
      </c>
      <c r="H20" s="201">
        <v>36000</v>
      </c>
      <c r="I20" s="151">
        <v>422</v>
      </c>
      <c r="J20" s="201">
        <v>90164.19730874442</v>
      </c>
      <c r="K20" s="151">
        <v>693</v>
      </c>
      <c r="L20" s="201">
        <v>410918.44538516767</v>
      </c>
      <c r="M20" s="151">
        <v>11</v>
      </c>
      <c r="N20" s="201">
        <v>48746.603633005478</v>
      </c>
      <c r="O20" s="151">
        <v>0</v>
      </c>
      <c r="P20" s="201">
        <v>0</v>
      </c>
      <c r="Q20" s="151">
        <v>4678</v>
      </c>
      <c r="R20" s="201">
        <v>729070.75367308233</v>
      </c>
      <c r="S20" s="151">
        <v>103795</v>
      </c>
      <c r="T20" s="201">
        <v>25960550.510150861</v>
      </c>
      <c r="U20" s="151">
        <v>24027</v>
      </c>
      <c r="V20" s="201">
        <v>6764001.9646198526</v>
      </c>
      <c r="W20" s="151">
        <v>127822</v>
      </c>
      <c r="X20" s="201">
        <v>32724552.474770714</v>
      </c>
    </row>
    <row r="21" spans="1:24" s="193" customFormat="1" ht="20.25" customHeight="1" x14ac:dyDescent="0.25">
      <c r="A21" s="152" t="s">
        <v>20</v>
      </c>
      <c r="B21" s="153"/>
      <c r="C21" s="154">
        <v>329060</v>
      </c>
      <c r="D21" s="202">
        <v>75581715.849252179</v>
      </c>
      <c r="E21" s="155">
        <v>18501</v>
      </c>
      <c r="F21" s="202">
        <v>11864129.628239581</v>
      </c>
      <c r="G21" s="155">
        <v>1</v>
      </c>
      <c r="H21" s="202">
        <v>36000</v>
      </c>
      <c r="I21" s="155">
        <v>1058</v>
      </c>
      <c r="J21" s="202">
        <v>226456.43835304558</v>
      </c>
      <c r="K21" s="155">
        <v>1741</v>
      </c>
      <c r="L21" s="202">
        <v>1032062.9515155762</v>
      </c>
      <c r="M21" s="155">
        <v>38</v>
      </c>
      <c r="N21" s="202">
        <v>122431.99152250928</v>
      </c>
      <c r="O21" s="155">
        <v>0</v>
      </c>
      <c r="P21" s="202">
        <v>0</v>
      </c>
      <c r="Q21" s="155">
        <v>11749</v>
      </c>
      <c r="R21" s="202">
        <v>1831134.4315396533</v>
      </c>
      <c r="S21" s="155">
        <v>362148</v>
      </c>
      <c r="T21" s="202">
        <v>90693931.290422559</v>
      </c>
      <c r="U21" s="155">
        <v>39359</v>
      </c>
      <c r="V21" s="202">
        <v>11076613.0009021</v>
      </c>
      <c r="W21" s="155">
        <v>401507</v>
      </c>
      <c r="X21" s="202">
        <v>101770544.29132466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3336</v>
      </c>
      <c r="D22" s="201">
        <v>762301.20458788716</v>
      </c>
      <c r="E22" s="151">
        <v>873</v>
      </c>
      <c r="F22" s="201">
        <v>559817.41965082183</v>
      </c>
      <c r="G22" s="151">
        <v>0</v>
      </c>
      <c r="H22" s="201">
        <v>0</v>
      </c>
      <c r="I22" s="151">
        <v>31</v>
      </c>
      <c r="J22" s="201">
        <v>6688.4490234151108</v>
      </c>
      <c r="K22" s="151">
        <v>51</v>
      </c>
      <c r="L22" s="201">
        <v>30482.244136533009</v>
      </c>
      <c r="M22" s="151">
        <v>1</v>
      </c>
      <c r="N22" s="201">
        <v>3616.060289956783</v>
      </c>
      <c r="O22" s="151">
        <v>0</v>
      </c>
      <c r="P22" s="201">
        <v>0</v>
      </c>
      <c r="Q22" s="151">
        <v>347</v>
      </c>
      <c r="R22" s="201">
        <v>54083.02536878817</v>
      </c>
      <c r="S22" s="151">
        <v>4639</v>
      </c>
      <c r="T22" s="201">
        <v>1416988.4030574022</v>
      </c>
      <c r="U22" s="151">
        <v>2118</v>
      </c>
      <c r="V22" s="201">
        <v>596117.85550232953</v>
      </c>
      <c r="W22" s="151">
        <v>6757</v>
      </c>
      <c r="X22" s="201">
        <v>2013106.2585597318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79</v>
      </c>
      <c r="D23" s="201">
        <v>17344.721276072538</v>
      </c>
      <c r="E23" s="151">
        <v>0</v>
      </c>
      <c r="F23" s="201">
        <v>0</v>
      </c>
      <c r="G23" s="151">
        <v>0</v>
      </c>
      <c r="H23" s="201">
        <v>0</v>
      </c>
      <c r="I23" s="151">
        <v>262</v>
      </c>
      <c r="J23" s="201">
        <v>56002.407146482343</v>
      </c>
      <c r="K23" s="151">
        <v>430</v>
      </c>
      <c r="L23" s="201">
        <v>255227.93713406578</v>
      </c>
      <c r="M23" s="151">
        <v>7</v>
      </c>
      <c r="N23" s="201">
        <v>30277.285498542449</v>
      </c>
      <c r="O23" s="151">
        <v>0</v>
      </c>
      <c r="P23" s="201">
        <v>0</v>
      </c>
      <c r="Q23" s="151">
        <v>2905</v>
      </c>
      <c r="R23" s="201">
        <v>452837.36121979426</v>
      </c>
      <c r="S23" s="151">
        <v>3683</v>
      </c>
      <c r="T23" s="201">
        <v>811689.71227495733</v>
      </c>
      <c r="U23" s="151">
        <v>289</v>
      </c>
      <c r="V23" s="201">
        <v>80774.76039007456</v>
      </c>
      <c r="W23" s="151">
        <v>3972</v>
      </c>
      <c r="X23" s="201">
        <v>892464.47266503179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799</v>
      </c>
      <c r="D24" s="201">
        <v>182452.88057582825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799</v>
      </c>
      <c r="T24" s="201">
        <v>182452.88057582825</v>
      </c>
      <c r="U24" s="151">
        <v>18</v>
      </c>
      <c r="V24" s="201">
        <v>3406.3859476319458</v>
      </c>
      <c r="W24" s="151">
        <v>817</v>
      </c>
      <c r="X24" s="201">
        <v>185859.26652346022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43</v>
      </c>
      <c r="D25" s="201">
        <v>8820.0526640405806</v>
      </c>
      <c r="E25" s="151">
        <v>16</v>
      </c>
      <c r="F25" s="201">
        <v>6085.9854660110532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59</v>
      </c>
      <c r="T25" s="201">
        <v>14906.038130051633</v>
      </c>
      <c r="U25" s="151">
        <v>479</v>
      </c>
      <c r="V25" s="201">
        <v>134829.65502464116</v>
      </c>
      <c r="W25" s="151">
        <v>538</v>
      </c>
      <c r="X25" s="201">
        <v>149735.6931546928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2303</v>
      </c>
      <c r="D26" s="201">
        <v>526020.79685787472</v>
      </c>
      <c r="E26" s="151">
        <v>259</v>
      </c>
      <c r="F26" s="201">
        <v>166142.69971713013</v>
      </c>
      <c r="G26" s="151">
        <v>0</v>
      </c>
      <c r="H26" s="201">
        <v>0</v>
      </c>
      <c r="I26" s="151">
        <v>10</v>
      </c>
      <c r="J26" s="201">
        <v>2225.4749325381363</v>
      </c>
      <c r="K26" s="151">
        <v>17</v>
      </c>
      <c r="L26" s="201">
        <v>10142.481459584198</v>
      </c>
      <c r="M26" s="151">
        <v>2</v>
      </c>
      <c r="N26" s="201">
        <v>1203.186493860185</v>
      </c>
      <c r="O26" s="151">
        <v>0</v>
      </c>
      <c r="P26" s="201">
        <v>0</v>
      </c>
      <c r="Q26" s="151">
        <v>115</v>
      </c>
      <c r="R26" s="201">
        <v>17995.265690551136</v>
      </c>
      <c r="S26" s="151">
        <v>2706</v>
      </c>
      <c r="T26" s="201">
        <v>723729.90515153843</v>
      </c>
      <c r="U26" s="151">
        <v>189</v>
      </c>
      <c r="V26" s="201">
        <v>52568.306010928965</v>
      </c>
      <c r="W26" s="151">
        <v>2895</v>
      </c>
      <c r="X26" s="201">
        <v>776298.21116246749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1115</v>
      </c>
      <c r="D27" s="201">
        <v>254613.45982506973</v>
      </c>
      <c r="E27" s="151">
        <v>22</v>
      </c>
      <c r="F27" s="201">
        <v>11189.463303826589</v>
      </c>
      <c r="G27" s="151">
        <v>0</v>
      </c>
      <c r="H27" s="201">
        <v>0</v>
      </c>
      <c r="I27" s="151">
        <v>3</v>
      </c>
      <c r="J27" s="201">
        <v>489.20579134543277</v>
      </c>
      <c r="K27" s="151">
        <v>4</v>
      </c>
      <c r="L27" s="201">
        <v>2229.5288956516888</v>
      </c>
      <c r="M27" s="151">
        <v>3</v>
      </c>
      <c r="N27" s="201">
        <v>264.48547780033101</v>
      </c>
      <c r="O27" s="151">
        <v>0</v>
      </c>
      <c r="P27" s="201">
        <v>0</v>
      </c>
      <c r="Q27" s="151">
        <v>25</v>
      </c>
      <c r="R27" s="201">
        <v>3955.7346002442673</v>
      </c>
      <c r="S27" s="151">
        <v>1172</v>
      </c>
      <c r="T27" s="201">
        <v>272741.87789393804</v>
      </c>
      <c r="U27" s="151">
        <v>234</v>
      </c>
      <c r="V27" s="201">
        <v>65158.181437251216</v>
      </c>
      <c r="W27" s="151">
        <v>1406</v>
      </c>
      <c r="X27" s="201">
        <v>337900.05933118926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1902</v>
      </c>
      <c r="D28" s="201">
        <v>434614.38098618848</v>
      </c>
      <c r="E28" s="151">
        <v>0</v>
      </c>
      <c r="F28" s="201">
        <v>0</v>
      </c>
      <c r="G28" s="151">
        <v>0</v>
      </c>
      <c r="H28" s="201">
        <v>0</v>
      </c>
      <c r="I28" s="151">
        <v>3</v>
      </c>
      <c r="J28" s="201">
        <v>808.67052017720573</v>
      </c>
      <c r="K28" s="151">
        <v>6</v>
      </c>
      <c r="L28" s="201">
        <v>3685.4720931209895</v>
      </c>
      <c r="M28" s="151">
        <v>3</v>
      </c>
      <c r="N28" s="201">
        <v>437.20171080535448</v>
      </c>
      <c r="O28" s="151">
        <v>0</v>
      </c>
      <c r="P28" s="201">
        <v>0</v>
      </c>
      <c r="Q28" s="151">
        <v>42</v>
      </c>
      <c r="R28" s="201">
        <v>6538.9372191706925</v>
      </c>
      <c r="S28" s="151">
        <v>1956</v>
      </c>
      <c r="T28" s="201">
        <v>446084.66252946272</v>
      </c>
      <c r="U28" s="151">
        <v>1167</v>
      </c>
      <c r="V28" s="201">
        <v>328557.60206475836</v>
      </c>
      <c r="W28" s="151">
        <v>3123</v>
      </c>
      <c r="X28" s="201">
        <v>774642.26459422102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0</v>
      </c>
      <c r="D29" s="201">
        <v>0</v>
      </c>
      <c r="E29" s="151">
        <v>0</v>
      </c>
      <c r="F29" s="201">
        <v>0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0</v>
      </c>
      <c r="T29" s="201">
        <v>0</v>
      </c>
      <c r="U29" s="151">
        <v>0</v>
      </c>
      <c r="V29" s="201">
        <v>0</v>
      </c>
      <c r="W29" s="151">
        <v>0</v>
      </c>
      <c r="X29" s="201">
        <v>0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37266</v>
      </c>
      <c r="D30" s="201">
        <v>8514841.6532872543</v>
      </c>
      <c r="E30" s="151">
        <v>3923</v>
      </c>
      <c r="F30" s="201">
        <v>2516889.3050924749</v>
      </c>
      <c r="G30" s="151">
        <v>1</v>
      </c>
      <c r="H30" s="201">
        <v>40000</v>
      </c>
      <c r="I30" s="151">
        <v>3</v>
      </c>
      <c r="J30" s="201">
        <v>257.27087619262903</v>
      </c>
      <c r="K30" s="151">
        <v>2</v>
      </c>
      <c r="L30" s="201">
        <v>1172.4980828693322</v>
      </c>
      <c r="M30" s="151">
        <v>3</v>
      </c>
      <c r="N30" s="201">
        <v>139.09158848422237</v>
      </c>
      <c r="O30" s="151">
        <v>0</v>
      </c>
      <c r="P30" s="201">
        <v>0</v>
      </c>
      <c r="Q30" s="151">
        <v>13</v>
      </c>
      <c r="R30" s="201">
        <v>2080.3010197230833</v>
      </c>
      <c r="S30" s="151">
        <v>41211</v>
      </c>
      <c r="T30" s="201">
        <v>11075380.119946999</v>
      </c>
      <c r="U30" s="151">
        <v>2795</v>
      </c>
      <c r="V30" s="201">
        <v>786792.88304390351</v>
      </c>
      <c r="W30" s="151">
        <v>44006</v>
      </c>
      <c r="X30" s="201">
        <v>11862173.002990903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6216</v>
      </c>
      <c r="D31" s="201">
        <v>1420428.9307745614</v>
      </c>
      <c r="E31" s="151">
        <v>3794</v>
      </c>
      <c r="F31" s="201">
        <v>2434034.4110875246</v>
      </c>
      <c r="G31" s="151">
        <v>0</v>
      </c>
      <c r="H31" s="201">
        <v>0</v>
      </c>
      <c r="I31" s="151">
        <v>18</v>
      </c>
      <c r="J31" s="201">
        <v>3822.9778296234067</v>
      </c>
      <c r="K31" s="151">
        <v>29</v>
      </c>
      <c r="L31" s="201">
        <v>17423.014382433354</v>
      </c>
      <c r="M31" s="151">
        <v>2</v>
      </c>
      <c r="N31" s="201">
        <v>2066.8645706486668</v>
      </c>
      <c r="O31" s="151">
        <v>0</v>
      </c>
      <c r="P31" s="201">
        <v>0</v>
      </c>
      <c r="Q31" s="151">
        <v>198</v>
      </c>
      <c r="R31" s="201">
        <v>30912.728230418219</v>
      </c>
      <c r="S31" s="151">
        <v>10257</v>
      </c>
      <c r="T31" s="201">
        <v>3908688.9268752099</v>
      </c>
      <c r="U31" s="151">
        <v>7044</v>
      </c>
      <c r="V31" s="201">
        <v>1982906.7055774219</v>
      </c>
      <c r="W31" s="151">
        <v>17301</v>
      </c>
      <c r="X31" s="201">
        <v>5891595.6324526314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5024</v>
      </c>
      <c r="D32" s="201">
        <v>1147831.6050156066</v>
      </c>
      <c r="E32" s="151">
        <v>115</v>
      </c>
      <c r="F32" s="201">
        <v>74175.281980149026</v>
      </c>
      <c r="G32" s="151">
        <v>0</v>
      </c>
      <c r="H32" s="201">
        <v>0</v>
      </c>
      <c r="I32" s="151">
        <v>9</v>
      </c>
      <c r="J32" s="201">
        <v>1868.4912841774435</v>
      </c>
      <c r="K32" s="151">
        <v>14</v>
      </c>
      <c r="L32" s="201">
        <v>8515.547818618099</v>
      </c>
      <c r="M32" s="151">
        <v>2</v>
      </c>
      <c r="N32" s="201">
        <v>1010.1859356617343</v>
      </c>
      <c r="O32" s="151">
        <v>0</v>
      </c>
      <c r="P32" s="201">
        <v>0</v>
      </c>
      <c r="Q32" s="151">
        <v>97</v>
      </c>
      <c r="R32" s="201">
        <v>15108.683817392754</v>
      </c>
      <c r="S32" s="151">
        <v>5261</v>
      </c>
      <c r="T32" s="201">
        <v>1248509.7958516055</v>
      </c>
      <c r="U32" s="151">
        <v>397</v>
      </c>
      <c r="V32" s="201">
        <v>111004.65187830877</v>
      </c>
      <c r="W32" s="151">
        <v>5658</v>
      </c>
      <c r="X32" s="201">
        <v>1359514.4477299144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2171</v>
      </c>
      <c r="D33" s="201">
        <v>495894.42580501584</v>
      </c>
      <c r="E33" s="151">
        <v>153</v>
      </c>
      <c r="F33" s="201">
        <v>98197.189668431776</v>
      </c>
      <c r="G33" s="151">
        <v>0</v>
      </c>
      <c r="H33" s="201">
        <v>0</v>
      </c>
      <c r="I33" s="151">
        <v>60</v>
      </c>
      <c r="J33" s="201">
        <v>12741.210769714244</v>
      </c>
      <c r="K33" s="151">
        <v>98</v>
      </c>
      <c r="L33" s="201">
        <v>58067.377940356455</v>
      </c>
      <c r="M33" s="151">
        <v>2</v>
      </c>
      <c r="N33" s="201">
        <v>6888.4409747371574</v>
      </c>
      <c r="O33" s="151">
        <v>0</v>
      </c>
      <c r="P33" s="201">
        <v>0</v>
      </c>
      <c r="Q33" s="151">
        <v>661</v>
      </c>
      <c r="R33" s="201">
        <v>103025.86188145721</v>
      </c>
      <c r="S33" s="151">
        <v>3145</v>
      </c>
      <c r="T33" s="201">
        <v>774814.50703971263</v>
      </c>
      <c r="U33" s="151">
        <v>1951</v>
      </c>
      <c r="V33" s="201">
        <v>549136.46041041217</v>
      </c>
      <c r="W33" s="151">
        <v>5096</v>
      </c>
      <c r="X33" s="201">
        <v>1323950.9674501247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153</v>
      </c>
      <c r="D35" s="201">
        <v>34505.348853545715</v>
      </c>
      <c r="E35" s="151">
        <v>23</v>
      </c>
      <c r="F35" s="201">
        <v>11652.30678368205</v>
      </c>
      <c r="G35" s="151">
        <v>0</v>
      </c>
      <c r="H35" s="201">
        <v>0</v>
      </c>
      <c r="I35" s="151">
        <v>3</v>
      </c>
      <c r="J35" s="201">
        <v>538.63522608808933</v>
      </c>
      <c r="K35" s="151">
        <v>4</v>
      </c>
      <c r="L35" s="201">
        <v>2454.8008670880736</v>
      </c>
      <c r="M35" s="151">
        <v>3</v>
      </c>
      <c r="N35" s="201">
        <v>291.20913458566247</v>
      </c>
      <c r="O35" s="151">
        <v>0</v>
      </c>
      <c r="P35" s="201">
        <v>0</v>
      </c>
      <c r="Q35" s="151">
        <v>28</v>
      </c>
      <c r="R35" s="201">
        <v>4355.4226839529438</v>
      </c>
      <c r="S35" s="151">
        <v>214</v>
      </c>
      <c r="T35" s="201">
        <v>53797.723548942537</v>
      </c>
      <c r="U35" s="151">
        <v>77</v>
      </c>
      <c r="V35" s="201">
        <v>20152.931963701696</v>
      </c>
      <c r="W35" s="151">
        <v>291</v>
      </c>
      <c r="X35" s="201">
        <v>73950.655512644225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2218</v>
      </c>
      <c r="D36" s="201">
        <v>506879.73148214509</v>
      </c>
      <c r="E36" s="151">
        <v>162</v>
      </c>
      <c r="F36" s="201">
        <v>104164.70342554931</v>
      </c>
      <c r="G36" s="151">
        <v>0</v>
      </c>
      <c r="H36" s="201">
        <v>0</v>
      </c>
      <c r="I36" s="151">
        <v>10</v>
      </c>
      <c r="J36" s="201">
        <v>2034.7451535567834</v>
      </c>
      <c r="K36" s="151">
        <v>16</v>
      </c>
      <c r="L36" s="201">
        <v>9273.2408229787288</v>
      </c>
      <c r="M36" s="151">
        <v>2</v>
      </c>
      <c r="N36" s="201">
        <v>1100.0698553880643</v>
      </c>
      <c r="O36" s="151">
        <v>0</v>
      </c>
      <c r="P36" s="201">
        <v>0</v>
      </c>
      <c r="Q36" s="151">
        <v>106</v>
      </c>
      <c r="R36" s="201">
        <v>16453.018236900822</v>
      </c>
      <c r="S36" s="151">
        <v>2514</v>
      </c>
      <c r="T36" s="201">
        <v>639905.50897651876</v>
      </c>
      <c r="U36" s="151">
        <v>769</v>
      </c>
      <c r="V36" s="201">
        <v>216471.93891437424</v>
      </c>
      <c r="W36" s="151">
        <v>3283</v>
      </c>
      <c r="X36" s="201">
        <v>856377.44789089309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467</v>
      </c>
      <c r="D37" s="201">
        <v>106491.11126538436</v>
      </c>
      <c r="E37" s="151">
        <v>1433</v>
      </c>
      <c r="F37" s="201">
        <v>919216.31241429714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1900</v>
      </c>
      <c r="T37" s="201">
        <v>1025707.4236796814</v>
      </c>
      <c r="U37" s="151">
        <v>0</v>
      </c>
      <c r="V37" s="201">
        <v>0</v>
      </c>
      <c r="W37" s="151">
        <v>1900</v>
      </c>
      <c r="X37" s="201">
        <v>1025707.4236796814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840</v>
      </c>
      <c r="D40" s="201">
        <v>192023.60992562014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840</v>
      </c>
      <c r="T40" s="201">
        <v>192023.60992562014</v>
      </c>
      <c r="U40" s="151">
        <v>149</v>
      </c>
      <c r="V40" s="201">
        <v>41299.559471365639</v>
      </c>
      <c r="W40" s="151">
        <v>989</v>
      </c>
      <c r="X40" s="201">
        <v>233323.16939698579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30</v>
      </c>
      <c r="D42" s="201">
        <v>5641.6338278894827</v>
      </c>
      <c r="E42" s="151">
        <v>18</v>
      </c>
      <c r="F42" s="201">
        <v>8426.967198145765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48</v>
      </c>
      <c r="T42" s="201">
        <v>14068.601026035249</v>
      </c>
      <c r="U42" s="151">
        <v>18</v>
      </c>
      <c r="V42" s="201">
        <v>3412.3688794726936</v>
      </c>
      <c r="W42" s="151">
        <v>66</v>
      </c>
      <c r="X42" s="201">
        <v>17480.96990550794</v>
      </c>
    </row>
    <row r="43" spans="1:24" s="193" customFormat="1" ht="20.25" customHeight="1" x14ac:dyDescent="0.25">
      <c r="A43" s="152" t="s">
        <v>37</v>
      </c>
      <c r="B43" s="153"/>
      <c r="C43" s="154">
        <v>63962</v>
      </c>
      <c r="D43" s="202">
        <v>14610705.547009984</v>
      </c>
      <c r="E43" s="155">
        <v>10791</v>
      </c>
      <c r="F43" s="202">
        <v>6909992.0457880441</v>
      </c>
      <c r="G43" s="155">
        <v>1</v>
      </c>
      <c r="H43" s="202">
        <v>40000</v>
      </c>
      <c r="I43" s="155">
        <v>412</v>
      </c>
      <c r="J43" s="202">
        <v>87477.53855331082</v>
      </c>
      <c r="K43" s="155">
        <v>671</v>
      </c>
      <c r="L43" s="202">
        <v>398674.14363329968</v>
      </c>
      <c r="M43" s="155">
        <v>30</v>
      </c>
      <c r="N43" s="202">
        <v>47294.081530470612</v>
      </c>
      <c r="O43" s="155">
        <v>0</v>
      </c>
      <c r="P43" s="202">
        <v>0</v>
      </c>
      <c r="Q43" s="155">
        <v>4537</v>
      </c>
      <c r="R43" s="202">
        <v>707346.33996839344</v>
      </c>
      <c r="S43" s="155">
        <v>80404</v>
      </c>
      <c r="T43" s="202">
        <v>22801489.6964835</v>
      </c>
      <c r="U43" s="155">
        <v>17694</v>
      </c>
      <c r="V43" s="202">
        <v>4972590.246516577</v>
      </c>
      <c r="W43" s="155">
        <v>98098</v>
      </c>
      <c r="X43" s="202">
        <v>27774079.943000089</v>
      </c>
    </row>
    <row r="44" spans="1:24" s="193" customFormat="1" ht="20.25" customHeight="1" x14ac:dyDescent="0.25">
      <c r="A44" s="152" t="s">
        <v>38</v>
      </c>
      <c r="B44" s="153"/>
      <c r="C44" s="154">
        <v>393022</v>
      </c>
      <c r="D44" s="202">
        <v>90192421.396262169</v>
      </c>
      <c r="E44" s="155">
        <v>29292</v>
      </c>
      <c r="F44" s="202">
        <v>18774121.674027625</v>
      </c>
      <c r="G44" s="155">
        <v>2</v>
      </c>
      <c r="H44" s="202">
        <v>76000</v>
      </c>
      <c r="I44" s="155">
        <v>1470</v>
      </c>
      <c r="J44" s="202">
        <v>313933.9769063564</v>
      </c>
      <c r="K44" s="155">
        <v>2412</v>
      </c>
      <c r="L44" s="202">
        <v>1430737.0951488758</v>
      </c>
      <c r="M44" s="155">
        <v>68</v>
      </c>
      <c r="N44" s="202">
        <v>169726.07305297992</v>
      </c>
      <c r="O44" s="155">
        <v>0</v>
      </c>
      <c r="P44" s="202">
        <v>0</v>
      </c>
      <c r="Q44" s="155">
        <v>16286</v>
      </c>
      <c r="R44" s="202">
        <v>2538480.7715080469</v>
      </c>
      <c r="S44" s="155">
        <v>442552</v>
      </c>
      <c r="T44" s="202">
        <v>113495420.98690605</v>
      </c>
      <c r="U44" s="155">
        <v>57053</v>
      </c>
      <c r="V44" s="202">
        <v>16049203.247418677</v>
      </c>
      <c r="W44" s="155">
        <v>499605</v>
      </c>
      <c r="X44" s="202">
        <v>129544624.23432475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51374</v>
      </c>
      <c r="D45" s="201">
        <v>11738304.319684438</v>
      </c>
      <c r="E45" s="151">
        <v>10</v>
      </c>
      <c r="F45" s="201">
        <v>3401.3605874387849</v>
      </c>
      <c r="G45" s="151">
        <v>0</v>
      </c>
      <c r="H45" s="201">
        <v>0</v>
      </c>
      <c r="I45" s="151">
        <v>1648</v>
      </c>
      <c r="J45" s="201">
        <v>352506.83129542746</v>
      </c>
      <c r="K45" s="151">
        <v>2708</v>
      </c>
      <c r="L45" s="201">
        <v>1606530.7896831951</v>
      </c>
      <c r="M45" s="151">
        <v>44</v>
      </c>
      <c r="N45" s="201">
        <v>190580.20030106136</v>
      </c>
      <c r="O45" s="151">
        <v>0</v>
      </c>
      <c r="P45" s="201">
        <v>0</v>
      </c>
      <c r="Q45" s="151">
        <v>18288</v>
      </c>
      <c r="R45" s="201">
        <v>2850382.1787203164</v>
      </c>
      <c r="S45" s="151">
        <v>74072</v>
      </c>
      <c r="T45" s="201">
        <v>16741705.680271877</v>
      </c>
      <c r="U45" s="151">
        <v>4768</v>
      </c>
      <c r="V45" s="201">
        <v>1342337.2517201295</v>
      </c>
      <c r="W45" s="151">
        <v>78840</v>
      </c>
      <c r="X45" s="201">
        <v>18084042.931992009</v>
      </c>
    </row>
    <row r="46" spans="1:24" s="193" customFormat="1" ht="20.25" customHeight="1" x14ac:dyDescent="0.25">
      <c r="A46" s="152" t="s">
        <v>40</v>
      </c>
      <c r="B46" s="153"/>
      <c r="C46" s="154">
        <v>51374</v>
      </c>
      <c r="D46" s="202">
        <v>11738304.319684438</v>
      </c>
      <c r="E46" s="155">
        <v>10</v>
      </c>
      <c r="F46" s="202">
        <v>3401.3605874387849</v>
      </c>
      <c r="G46" s="155">
        <v>0</v>
      </c>
      <c r="H46" s="202">
        <v>0</v>
      </c>
      <c r="I46" s="155">
        <v>1648</v>
      </c>
      <c r="J46" s="202">
        <v>352506.83129542746</v>
      </c>
      <c r="K46" s="155">
        <v>2708</v>
      </c>
      <c r="L46" s="202">
        <v>1606530.7896831951</v>
      </c>
      <c r="M46" s="155">
        <v>44</v>
      </c>
      <c r="N46" s="202">
        <v>190580.20030106136</v>
      </c>
      <c r="O46" s="155">
        <v>0</v>
      </c>
      <c r="P46" s="202">
        <v>0</v>
      </c>
      <c r="Q46" s="155">
        <v>18288</v>
      </c>
      <c r="R46" s="202">
        <v>2850382.1787203164</v>
      </c>
      <c r="S46" s="155">
        <v>74072</v>
      </c>
      <c r="T46" s="202">
        <v>16741705.680271877</v>
      </c>
      <c r="U46" s="155">
        <v>4768</v>
      </c>
      <c r="V46" s="202">
        <v>1342337.2517201295</v>
      </c>
      <c r="W46" s="155">
        <v>78840</v>
      </c>
      <c r="X46" s="202">
        <v>18084042.931992009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424</v>
      </c>
      <c r="D48" s="201">
        <v>96760.068538317239</v>
      </c>
      <c r="E48" s="151">
        <v>17</v>
      </c>
      <c r="F48" s="201">
        <v>7964.8916238171032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441</v>
      </c>
      <c r="T48" s="201">
        <v>104724.96016213436</v>
      </c>
      <c r="U48" s="151">
        <v>908</v>
      </c>
      <c r="V48" s="201">
        <v>255803.7750736645</v>
      </c>
      <c r="W48" s="151">
        <v>1349</v>
      </c>
      <c r="X48" s="201">
        <v>360528.73523579881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27628</v>
      </c>
      <c r="D49" s="201">
        <v>6110686.3198612891</v>
      </c>
      <c r="E49" s="151">
        <v>154</v>
      </c>
      <c r="F49" s="201">
        <v>98346.427918874455</v>
      </c>
      <c r="G49" s="151">
        <v>0</v>
      </c>
      <c r="H49" s="201">
        <v>0</v>
      </c>
      <c r="I49" s="151">
        <v>12</v>
      </c>
      <c r="J49" s="201">
        <v>2463.5626442023699</v>
      </c>
      <c r="K49" s="151">
        <v>19</v>
      </c>
      <c r="L49" s="201">
        <v>11227.553309193963</v>
      </c>
      <c r="M49" s="151">
        <v>2</v>
      </c>
      <c r="N49" s="201">
        <v>1331.906846913892</v>
      </c>
      <c r="O49" s="151">
        <v>0</v>
      </c>
      <c r="P49" s="201">
        <v>0</v>
      </c>
      <c r="Q49" s="151">
        <v>128</v>
      </c>
      <c r="R49" s="201">
        <v>19920.450992084425</v>
      </c>
      <c r="S49" s="151">
        <v>27943</v>
      </c>
      <c r="T49" s="201">
        <v>6243976.2215725584</v>
      </c>
      <c r="U49" s="151">
        <v>525</v>
      </c>
      <c r="V49" s="201">
        <v>147813.88947702735</v>
      </c>
      <c r="W49" s="151">
        <v>28468</v>
      </c>
      <c r="X49" s="201">
        <v>6391790.111049585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26518</v>
      </c>
      <c r="D50" s="201">
        <v>5863753.9583102195</v>
      </c>
      <c r="E50" s="151">
        <v>243</v>
      </c>
      <c r="F50" s="201">
        <v>155871.23643960882</v>
      </c>
      <c r="G50" s="151">
        <v>0</v>
      </c>
      <c r="H50" s="201">
        <v>0</v>
      </c>
      <c r="I50" s="151">
        <v>32</v>
      </c>
      <c r="J50" s="201">
        <v>6903.8210763480865</v>
      </c>
      <c r="K50" s="151">
        <v>53</v>
      </c>
      <c r="L50" s="201">
        <v>31463.790601895347</v>
      </c>
      <c r="M50" s="151">
        <v>1</v>
      </c>
      <c r="N50" s="201">
        <v>3732.4995908247365</v>
      </c>
      <c r="O50" s="151">
        <v>0</v>
      </c>
      <c r="P50" s="201">
        <v>0</v>
      </c>
      <c r="Q50" s="151">
        <v>358</v>
      </c>
      <c r="R50" s="201">
        <v>55824.531084347131</v>
      </c>
      <c r="S50" s="151">
        <v>27205</v>
      </c>
      <c r="T50" s="201">
        <v>6117549.8371032439</v>
      </c>
      <c r="U50" s="151">
        <v>349</v>
      </c>
      <c r="V50" s="201">
        <v>97524.548322020477</v>
      </c>
      <c r="W50" s="151">
        <v>27554</v>
      </c>
      <c r="X50" s="201">
        <v>6215074.385425264</v>
      </c>
    </row>
    <row r="51" spans="1:24" s="193" customFormat="1" ht="20.25" customHeight="1" x14ac:dyDescent="0.25">
      <c r="A51" s="152" t="s">
        <v>41</v>
      </c>
      <c r="B51" s="153"/>
      <c r="C51" s="154">
        <v>54570</v>
      </c>
      <c r="D51" s="202">
        <v>12071200.346709825</v>
      </c>
      <c r="E51" s="155">
        <v>414</v>
      </c>
      <c r="F51" s="202">
        <v>262182.55598230037</v>
      </c>
      <c r="G51" s="155">
        <v>0</v>
      </c>
      <c r="H51" s="202">
        <v>0</v>
      </c>
      <c r="I51" s="155">
        <v>44</v>
      </c>
      <c r="J51" s="202">
        <v>9367.3837205504569</v>
      </c>
      <c r="K51" s="155">
        <v>72</v>
      </c>
      <c r="L51" s="202">
        <v>42691.343911089309</v>
      </c>
      <c r="M51" s="155">
        <v>3</v>
      </c>
      <c r="N51" s="202">
        <v>5064.4064377386285</v>
      </c>
      <c r="O51" s="155">
        <v>0</v>
      </c>
      <c r="P51" s="202">
        <v>0</v>
      </c>
      <c r="Q51" s="155">
        <v>486</v>
      </c>
      <c r="R51" s="202">
        <v>75744.982076431552</v>
      </c>
      <c r="S51" s="155">
        <v>55589</v>
      </c>
      <c r="T51" s="202">
        <v>12466251.018837936</v>
      </c>
      <c r="U51" s="155">
        <v>1782</v>
      </c>
      <c r="V51" s="202">
        <v>501142.21287271235</v>
      </c>
      <c r="W51" s="155">
        <v>57371</v>
      </c>
      <c r="X51" s="202">
        <v>12967393.231710648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268</v>
      </c>
      <c r="D52" s="201">
        <v>61189.659769588579</v>
      </c>
      <c r="E52" s="151">
        <v>251</v>
      </c>
      <c r="F52" s="201">
        <v>160785.78814713348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519</v>
      </c>
      <c r="T52" s="201">
        <v>221975.44791672207</v>
      </c>
      <c r="U52" s="151">
        <v>129</v>
      </c>
      <c r="V52" s="201">
        <v>35391.042005105592</v>
      </c>
      <c r="W52" s="151">
        <v>648</v>
      </c>
      <c r="X52" s="201">
        <v>257366.48992182766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373</v>
      </c>
      <c r="D53" s="201">
        <v>85317.571131420613</v>
      </c>
      <c r="E53" s="151">
        <v>86</v>
      </c>
      <c r="F53" s="201">
        <v>54253.513180778056</v>
      </c>
      <c r="G53" s="151">
        <v>0</v>
      </c>
      <c r="H53" s="201">
        <v>0</v>
      </c>
      <c r="I53" s="151">
        <v>75</v>
      </c>
      <c r="J53" s="201">
        <v>16074.980137094522</v>
      </c>
      <c r="K53" s="151">
        <v>123</v>
      </c>
      <c r="L53" s="201">
        <v>73260.851254666544</v>
      </c>
      <c r="M53" s="151">
        <v>2</v>
      </c>
      <c r="N53" s="201">
        <v>8690.8186235844914</v>
      </c>
      <c r="O53" s="151">
        <v>0</v>
      </c>
      <c r="P53" s="201">
        <v>0</v>
      </c>
      <c r="Q53" s="151">
        <v>834</v>
      </c>
      <c r="R53" s="201">
        <v>129982.83391466191</v>
      </c>
      <c r="S53" s="151">
        <v>1493</v>
      </c>
      <c r="T53" s="201">
        <v>367580.56824220612</v>
      </c>
      <c r="U53" s="151">
        <v>475</v>
      </c>
      <c r="V53" s="201">
        <v>133784.50578806768</v>
      </c>
      <c r="W53" s="151">
        <v>1968</v>
      </c>
      <c r="X53" s="201">
        <v>501365.07403027383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641</v>
      </c>
      <c r="D55" s="202">
        <v>146507.2309010092</v>
      </c>
      <c r="E55" s="155">
        <v>337</v>
      </c>
      <c r="F55" s="202">
        <v>215039.30132791155</v>
      </c>
      <c r="G55" s="155">
        <v>0</v>
      </c>
      <c r="H55" s="202">
        <v>0</v>
      </c>
      <c r="I55" s="155">
        <v>75</v>
      </c>
      <c r="J55" s="202">
        <v>16074.980137094522</v>
      </c>
      <c r="K55" s="155">
        <v>123</v>
      </c>
      <c r="L55" s="202">
        <v>73260.851254666544</v>
      </c>
      <c r="M55" s="155">
        <v>2</v>
      </c>
      <c r="N55" s="202">
        <v>8690.8186235844914</v>
      </c>
      <c r="O55" s="155">
        <v>0</v>
      </c>
      <c r="P55" s="202">
        <v>0</v>
      </c>
      <c r="Q55" s="155">
        <v>834</v>
      </c>
      <c r="R55" s="202">
        <v>129982.83391466191</v>
      </c>
      <c r="S55" s="155">
        <v>2012</v>
      </c>
      <c r="T55" s="202">
        <v>589556.01615892816</v>
      </c>
      <c r="U55" s="155">
        <v>604</v>
      </c>
      <c r="V55" s="202">
        <v>169175.54779317329</v>
      </c>
      <c r="W55" s="155">
        <v>2616</v>
      </c>
      <c r="X55" s="202">
        <v>758731.56395210151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1940</v>
      </c>
      <c r="F56" s="201">
        <v>1243615.3905203301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1940</v>
      </c>
      <c r="T56" s="201">
        <v>1243615.3905203301</v>
      </c>
      <c r="U56" s="151">
        <v>0</v>
      </c>
      <c r="V56" s="201">
        <v>0</v>
      </c>
      <c r="W56" s="151">
        <v>1940</v>
      </c>
      <c r="X56" s="201">
        <v>1243615.3905203301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1940</v>
      </c>
      <c r="F57" s="202">
        <v>1243615.3905203301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1940</v>
      </c>
      <c r="T57" s="202">
        <v>1243615.3905203301</v>
      </c>
      <c r="U57" s="155">
        <v>0</v>
      </c>
      <c r="V57" s="202">
        <v>0</v>
      </c>
      <c r="W57" s="155">
        <v>1940</v>
      </c>
      <c r="X57" s="202">
        <v>1243615.3905203301</v>
      </c>
    </row>
    <row r="58" spans="1:24" s="193" customFormat="1" ht="20.25" customHeight="1" x14ac:dyDescent="0.25">
      <c r="A58" s="195" t="s">
        <v>62</v>
      </c>
      <c r="B58" s="195"/>
      <c r="C58" s="203">
        <v>499607</v>
      </c>
      <c r="D58" s="204">
        <v>114148433.29355742</v>
      </c>
      <c r="E58" s="205">
        <v>31993</v>
      </c>
      <c r="F58" s="204">
        <v>20498360.282445606</v>
      </c>
      <c r="G58" s="205">
        <v>2</v>
      </c>
      <c r="H58" s="204">
        <v>76000</v>
      </c>
      <c r="I58" s="205">
        <v>3237</v>
      </c>
      <c r="J58" s="204">
        <v>691883.17205942876</v>
      </c>
      <c r="K58" s="205">
        <v>5315</v>
      </c>
      <c r="L58" s="204">
        <v>3153220.0799978268</v>
      </c>
      <c r="M58" s="205">
        <v>117</v>
      </c>
      <c r="N58" s="204">
        <v>374061.49841536442</v>
      </c>
      <c r="O58" s="205">
        <v>0</v>
      </c>
      <c r="P58" s="204">
        <v>0</v>
      </c>
      <c r="Q58" s="205">
        <v>35894</v>
      </c>
      <c r="R58" s="204">
        <v>5594590.7662194567</v>
      </c>
      <c r="S58" s="205">
        <v>576165</v>
      </c>
      <c r="T58" s="204">
        <v>144536549.09269512</v>
      </c>
      <c r="U58" s="205">
        <v>64207</v>
      </c>
      <c r="V58" s="204">
        <v>18061858.259804692</v>
      </c>
      <c r="W58" s="205">
        <v>640372</v>
      </c>
      <c r="X58" s="204">
        <v>162598407.35249984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2" header="0.21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9E53-E0DC-427B-A7B4-8AB52F2BD0B0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3.57031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0.140625" style="162" bestFit="1" customWidth="1"/>
    <col min="9" max="9" width="5.5703125" style="162" bestFit="1" customWidth="1"/>
    <col min="10" max="10" width="11.28515625" style="162" bestFit="1" customWidth="1"/>
    <col min="11" max="11" width="6.710937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42578125" style="162" bestFit="1" customWidth="1"/>
    <col min="16" max="16" width="8.425781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7.855468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81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112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42013</v>
      </c>
      <c r="D9" s="201">
        <v>8345299.6084877076</v>
      </c>
      <c r="E9" s="151">
        <v>1104</v>
      </c>
      <c r="F9" s="201">
        <v>1541107.7888966915</v>
      </c>
      <c r="G9" s="151">
        <v>0</v>
      </c>
      <c r="H9" s="201">
        <v>0</v>
      </c>
      <c r="I9" s="151">
        <v>221</v>
      </c>
      <c r="J9" s="201">
        <v>64978.1428296124</v>
      </c>
      <c r="K9" s="151">
        <v>680</v>
      </c>
      <c r="L9" s="201">
        <v>239141.48244783786</v>
      </c>
      <c r="M9" s="151">
        <v>4</v>
      </c>
      <c r="N9" s="201">
        <v>1471.1849943776945</v>
      </c>
      <c r="O9" s="151">
        <v>3</v>
      </c>
      <c r="P9" s="201">
        <v>427.98108927351115</v>
      </c>
      <c r="Q9" s="151">
        <v>609</v>
      </c>
      <c r="R9" s="201">
        <v>42396.056083057178</v>
      </c>
      <c r="S9" s="151">
        <v>44634</v>
      </c>
      <c r="T9" s="201">
        <v>10234822.244828558</v>
      </c>
      <c r="U9" s="151">
        <v>7119</v>
      </c>
      <c r="V9" s="201">
        <v>2930200.4664285788</v>
      </c>
      <c r="W9" s="151">
        <v>51753</v>
      </c>
      <c r="X9" s="201">
        <v>13165022.711257139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23557</v>
      </c>
      <c r="D10" s="201">
        <v>4679484.7808178784</v>
      </c>
      <c r="E10" s="151">
        <v>972</v>
      </c>
      <c r="F10" s="201">
        <v>1356353.8567139921</v>
      </c>
      <c r="G10" s="151">
        <v>0</v>
      </c>
      <c r="H10" s="201">
        <v>0</v>
      </c>
      <c r="I10" s="151">
        <v>35</v>
      </c>
      <c r="J10" s="201">
        <v>10420.901082066846</v>
      </c>
      <c r="K10" s="151">
        <v>109</v>
      </c>
      <c r="L10" s="201">
        <v>38352.430904997113</v>
      </c>
      <c r="M10" s="151">
        <v>3</v>
      </c>
      <c r="N10" s="201">
        <v>235.94200499131867</v>
      </c>
      <c r="O10" s="151">
        <v>3</v>
      </c>
      <c r="P10" s="201">
        <v>68.637674179292688</v>
      </c>
      <c r="Q10" s="151">
        <v>98</v>
      </c>
      <c r="R10" s="201">
        <v>6799.2879985784093</v>
      </c>
      <c r="S10" s="151">
        <v>24777</v>
      </c>
      <c r="T10" s="201">
        <v>6091715.8371966835</v>
      </c>
      <c r="U10" s="151">
        <v>501</v>
      </c>
      <c r="V10" s="201">
        <v>206044.04821818002</v>
      </c>
      <c r="W10" s="151">
        <v>25278</v>
      </c>
      <c r="X10" s="201">
        <v>6297759.885414863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1429</v>
      </c>
      <c r="D11" s="201">
        <v>283571.78874344402</v>
      </c>
      <c r="E11" s="151">
        <v>312</v>
      </c>
      <c r="F11" s="201">
        <v>436571.4616391962</v>
      </c>
      <c r="G11" s="151">
        <v>0</v>
      </c>
      <c r="H11" s="201">
        <v>0</v>
      </c>
      <c r="I11" s="151">
        <v>17</v>
      </c>
      <c r="J11" s="201">
        <v>5140.4763114235911</v>
      </c>
      <c r="K11" s="151">
        <v>54</v>
      </c>
      <c r="L11" s="201">
        <v>18918.686685541943</v>
      </c>
      <c r="M11" s="151">
        <v>3</v>
      </c>
      <c r="N11" s="201">
        <v>116.38669995772635</v>
      </c>
      <c r="O11" s="151">
        <v>0</v>
      </c>
      <c r="P11" s="201">
        <v>33.857949078611298</v>
      </c>
      <c r="Q11" s="151">
        <v>48</v>
      </c>
      <c r="R11" s="201">
        <v>3353.9881643619678</v>
      </c>
      <c r="S11" s="151">
        <v>1863</v>
      </c>
      <c r="T11" s="201">
        <v>747706.6461930041</v>
      </c>
      <c r="U11" s="151">
        <v>622</v>
      </c>
      <c r="V11" s="201">
        <v>255044.6167409592</v>
      </c>
      <c r="W11" s="151">
        <v>2485</v>
      </c>
      <c r="X11" s="201">
        <v>1002751.2629339632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55785</v>
      </c>
      <c r="D12" s="201">
        <v>11081309.075637845</v>
      </c>
      <c r="E12" s="151">
        <v>2066</v>
      </c>
      <c r="F12" s="201">
        <v>2882822.4191639712</v>
      </c>
      <c r="G12" s="151">
        <v>1</v>
      </c>
      <c r="H12" s="201">
        <v>54000</v>
      </c>
      <c r="I12" s="151">
        <v>564</v>
      </c>
      <c r="J12" s="201">
        <v>166056.46630704997</v>
      </c>
      <c r="K12" s="151">
        <v>1738</v>
      </c>
      <c r="L12" s="201">
        <v>611143.80610798148</v>
      </c>
      <c r="M12" s="151">
        <v>9</v>
      </c>
      <c r="N12" s="201">
        <v>3759.7224360648047</v>
      </c>
      <c r="O12" s="151">
        <v>5</v>
      </c>
      <c r="P12" s="201">
        <v>1093.7374359461248</v>
      </c>
      <c r="Q12" s="151">
        <v>1556</v>
      </c>
      <c r="R12" s="201">
        <v>102146.26771295768</v>
      </c>
      <c r="S12" s="151">
        <v>61724</v>
      </c>
      <c r="T12" s="201">
        <v>14902331.494801817</v>
      </c>
      <c r="U12" s="151">
        <v>2666</v>
      </c>
      <c r="V12" s="201">
        <v>1092742.9195843837</v>
      </c>
      <c r="W12" s="151">
        <v>64390</v>
      </c>
      <c r="X12" s="201">
        <v>15995074.414386202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12710</v>
      </c>
      <c r="D13" s="201">
        <v>2524746.9579657544</v>
      </c>
      <c r="E13" s="151">
        <v>155</v>
      </c>
      <c r="F13" s="201">
        <v>215946.05004121538</v>
      </c>
      <c r="G13" s="151">
        <v>0</v>
      </c>
      <c r="H13" s="201">
        <v>0</v>
      </c>
      <c r="I13" s="151">
        <v>44</v>
      </c>
      <c r="J13" s="201">
        <v>13092.35935352808</v>
      </c>
      <c r="K13" s="151">
        <v>137</v>
      </c>
      <c r="L13" s="201">
        <v>48184.298414815086</v>
      </c>
      <c r="M13" s="151">
        <v>3</v>
      </c>
      <c r="N13" s="201">
        <v>296.42710276313176</v>
      </c>
      <c r="O13" s="151">
        <v>3</v>
      </c>
      <c r="P13" s="201">
        <v>86.233338985638312</v>
      </c>
      <c r="Q13" s="151">
        <v>123</v>
      </c>
      <c r="R13" s="201">
        <v>8542.3248070850677</v>
      </c>
      <c r="S13" s="151">
        <v>13175</v>
      </c>
      <c r="T13" s="201">
        <v>2810894.6510241469</v>
      </c>
      <c r="U13" s="151">
        <v>409</v>
      </c>
      <c r="V13" s="201">
        <v>167988.18833050798</v>
      </c>
      <c r="W13" s="151">
        <v>13584</v>
      </c>
      <c r="X13" s="201">
        <v>2978882.8393546548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21986</v>
      </c>
      <c r="D14" s="201">
        <v>4367201.5197326336</v>
      </c>
      <c r="E14" s="151">
        <v>6391</v>
      </c>
      <c r="F14" s="201">
        <v>8920002.9697111361</v>
      </c>
      <c r="G14" s="151">
        <v>0</v>
      </c>
      <c r="H14" s="201">
        <v>0</v>
      </c>
      <c r="I14" s="151">
        <v>710</v>
      </c>
      <c r="J14" s="201">
        <v>209194.14460763449</v>
      </c>
      <c r="K14" s="151">
        <v>2189</v>
      </c>
      <c r="L14" s="201">
        <v>769905.01239869755</v>
      </c>
      <c r="M14" s="151">
        <v>11</v>
      </c>
      <c r="N14" s="201">
        <v>4736.4124774303764</v>
      </c>
      <c r="O14" s="151">
        <v>7</v>
      </c>
      <c r="P14" s="201">
        <v>1377.8654479797458</v>
      </c>
      <c r="Q14" s="151">
        <v>1960</v>
      </c>
      <c r="R14" s="201">
        <v>136492.15414310957</v>
      </c>
      <c r="S14" s="151">
        <v>33254</v>
      </c>
      <c r="T14" s="201">
        <v>14408910.078518622</v>
      </c>
      <c r="U14" s="151">
        <v>6986</v>
      </c>
      <c r="V14" s="201">
        <v>2864598.922019348</v>
      </c>
      <c r="W14" s="151">
        <v>40240</v>
      </c>
      <c r="X14" s="201">
        <v>17273509.000537969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11460</v>
      </c>
      <c r="D15" s="201">
        <v>2276538.6206919532</v>
      </c>
      <c r="E15" s="151">
        <v>385</v>
      </c>
      <c r="F15" s="201">
        <v>536641.59009159624</v>
      </c>
      <c r="G15" s="151">
        <v>3</v>
      </c>
      <c r="H15" s="201">
        <v>130000</v>
      </c>
      <c r="I15" s="151">
        <v>39</v>
      </c>
      <c r="J15" s="201">
        <v>11532.195777753566</v>
      </c>
      <c r="K15" s="151">
        <v>121</v>
      </c>
      <c r="L15" s="201">
        <v>42442.370219818964</v>
      </c>
      <c r="M15" s="151">
        <v>3</v>
      </c>
      <c r="N15" s="201">
        <v>261.10308238488102</v>
      </c>
      <c r="O15" s="151">
        <v>3</v>
      </c>
      <c r="P15" s="201">
        <v>75.957260330147207</v>
      </c>
      <c r="Q15" s="151">
        <v>108</v>
      </c>
      <c r="R15" s="201">
        <v>7524.3704677201204</v>
      </c>
      <c r="S15" s="151">
        <v>12122</v>
      </c>
      <c r="T15" s="201">
        <v>3005016.2075915569</v>
      </c>
      <c r="U15" s="151">
        <v>803</v>
      </c>
      <c r="V15" s="201">
        <v>330331.73545195843</v>
      </c>
      <c r="W15" s="151">
        <v>12925</v>
      </c>
      <c r="X15" s="201">
        <v>3335347.9430435151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86</v>
      </c>
      <c r="D16" s="201">
        <v>16659.995284114688</v>
      </c>
      <c r="E16" s="151">
        <v>13</v>
      </c>
      <c r="F16" s="201">
        <v>11138.108755009582</v>
      </c>
      <c r="G16" s="151">
        <v>0</v>
      </c>
      <c r="H16" s="201">
        <v>0</v>
      </c>
      <c r="I16" s="151">
        <v>4</v>
      </c>
      <c r="J16" s="201">
        <v>1054.8443471631665</v>
      </c>
      <c r="K16" s="151">
        <v>11</v>
      </c>
      <c r="L16" s="201">
        <v>3882.1829918069093</v>
      </c>
      <c r="M16" s="151">
        <v>0</v>
      </c>
      <c r="N16" s="201">
        <v>23.882972140646558</v>
      </c>
      <c r="O16" s="151">
        <v>0</v>
      </c>
      <c r="P16" s="201">
        <v>6.9477737136426354</v>
      </c>
      <c r="Q16" s="151">
        <v>3</v>
      </c>
      <c r="R16" s="201">
        <v>688.25051246070234</v>
      </c>
      <c r="S16" s="151">
        <v>117</v>
      </c>
      <c r="T16" s="201">
        <v>33454.212636409342</v>
      </c>
      <c r="U16" s="151">
        <v>672</v>
      </c>
      <c r="V16" s="201">
        <v>276014.25903921237</v>
      </c>
      <c r="W16" s="151">
        <v>789</v>
      </c>
      <c r="X16" s="201">
        <v>309468.47167562169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1797</v>
      </c>
      <c r="D17" s="201">
        <v>357042.01663664612</v>
      </c>
      <c r="E17" s="151">
        <v>1882</v>
      </c>
      <c r="F17" s="201">
        <v>2626205.2467913851</v>
      </c>
      <c r="G17" s="151">
        <v>0</v>
      </c>
      <c r="H17" s="201">
        <v>0</v>
      </c>
      <c r="I17" s="151">
        <v>202</v>
      </c>
      <c r="J17" s="201">
        <v>59579.574494279521</v>
      </c>
      <c r="K17" s="151">
        <v>624</v>
      </c>
      <c r="L17" s="201">
        <v>219272.93006103273</v>
      </c>
      <c r="M17" s="151">
        <v>3</v>
      </c>
      <c r="N17" s="201">
        <v>1348.9547738727656</v>
      </c>
      <c r="O17" s="151">
        <v>3</v>
      </c>
      <c r="P17" s="201">
        <v>392.42320694480452</v>
      </c>
      <c r="Q17" s="151">
        <v>558</v>
      </c>
      <c r="R17" s="201">
        <v>38873.671540409356</v>
      </c>
      <c r="S17" s="151">
        <v>5069</v>
      </c>
      <c r="T17" s="201">
        <v>3302714.8175045704</v>
      </c>
      <c r="U17" s="151">
        <v>1236</v>
      </c>
      <c r="V17" s="201">
        <v>507826.15694569849</v>
      </c>
      <c r="W17" s="151">
        <v>6305</v>
      </c>
      <c r="X17" s="201">
        <v>3810540.9744502692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833</v>
      </c>
      <c r="D18" s="201">
        <v>165457.83548189193</v>
      </c>
      <c r="E18" s="151">
        <v>140</v>
      </c>
      <c r="F18" s="201">
        <v>194398.18513872684</v>
      </c>
      <c r="G18" s="151">
        <v>3</v>
      </c>
      <c r="H18" s="201">
        <v>110000</v>
      </c>
      <c r="I18" s="151">
        <v>622</v>
      </c>
      <c r="J18" s="201">
        <v>183293.06899937883</v>
      </c>
      <c r="K18" s="151">
        <v>1918</v>
      </c>
      <c r="L18" s="201">
        <v>674580.31784419273</v>
      </c>
      <c r="M18" s="151">
        <v>10</v>
      </c>
      <c r="N18" s="201">
        <v>4149.9803001822738</v>
      </c>
      <c r="O18" s="151">
        <v>6</v>
      </c>
      <c r="P18" s="201">
        <v>1207.2669964166614</v>
      </c>
      <c r="Q18" s="151">
        <v>1717</v>
      </c>
      <c r="R18" s="201">
        <v>119592.57212552882</v>
      </c>
      <c r="S18" s="151">
        <v>5249</v>
      </c>
      <c r="T18" s="201">
        <v>1452679.2268863181</v>
      </c>
      <c r="U18" s="151">
        <v>12122</v>
      </c>
      <c r="V18" s="201">
        <v>4971180.4101099819</v>
      </c>
      <c r="W18" s="151">
        <v>17371</v>
      </c>
      <c r="X18" s="201">
        <v>6423859.6369963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95117</v>
      </c>
      <c r="D19" s="201">
        <v>19767425.437910039</v>
      </c>
      <c r="E19" s="151">
        <v>9257</v>
      </c>
      <c r="F19" s="201">
        <v>12918462.772658881</v>
      </c>
      <c r="G19" s="151">
        <v>8</v>
      </c>
      <c r="H19" s="201">
        <v>180000</v>
      </c>
      <c r="I19" s="151">
        <v>760</v>
      </c>
      <c r="J19" s="201">
        <v>223795.77669413743</v>
      </c>
      <c r="K19" s="151">
        <v>2342</v>
      </c>
      <c r="L19" s="201">
        <v>823643.94354175404</v>
      </c>
      <c r="M19" s="151">
        <v>12</v>
      </c>
      <c r="N19" s="201">
        <v>5067.011369359574</v>
      </c>
      <c r="O19" s="151">
        <v>7</v>
      </c>
      <c r="P19" s="201">
        <v>1474.0396710864215</v>
      </c>
      <c r="Q19" s="151">
        <v>2097</v>
      </c>
      <c r="R19" s="201">
        <v>146019.22872366261</v>
      </c>
      <c r="S19" s="151">
        <v>109600</v>
      </c>
      <c r="T19" s="201">
        <v>34065888.21056892</v>
      </c>
      <c r="U19" s="151">
        <v>15635</v>
      </c>
      <c r="V19" s="201">
        <v>6457027.4550806582</v>
      </c>
      <c r="W19" s="151">
        <v>125235</v>
      </c>
      <c r="X19" s="201">
        <v>40522915.665649578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102075</v>
      </c>
      <c r="D20" s="201">
        <v>21023745.681042954</v>
      </c>
      <c r="E20" s="151">
        <v>9670</v>
      </c>
      <c r="F20" s="201">
        <v>13497822.508052584</v>
      </c>
      <c r="G20" s="151">
        <v>3</v>
      </c>
      <c r="H20" s="201">
        <v>210000</v>
      </c>
      <c r="I20" s="151">
        <v>1488</v>
      </c>
      <c r="J20" s="201">
        <v>438266.72935935244</v>
      </c>
      <c r="K20" s="151">
        <v>4587</v>
      </c>
      <c r="L20" s="201">
        <v>1612969.3894359348</v>
      </c>
      <c r="M20" s="151">
        <v>24</v>
      </c>
      <c r="N20" s="201">
        <v>9922.8972649958323</v>
      </c>
      <c r="O20" s="151">
        <v>14</v>
      </c>
      <c r="P20" s="201">
        <v>2886.6610225442419</v>
      </c>
      <c r="Q20" s="151">
        <v>4107</v>
      </c>
      <c r="R20" s="201">
        <v>285954.32291717263</v>
      </c>
      <c r="S20" s="151">
        <v>121968</v>
      </c>
      <c r="T20" s="201">
        <v>37081568.189095542</v>
      </c>
      <c r="U20" s="151">
        <v>42606</v>
      </c>
      <c r="V20" s="201">
        <v>17473594.299002491</v>
      </c>
      <c r="W20" s="151">
        <v>164574</v>
      </c>
      <c r="X20" s="201">
        <v>54555162.488098033</v>
      </c>
    </row>
    <row r="21" spans="1:24" s="193" customFormat="1" ht="20.25" customHeight="1" x14ac:dyDescent="0.25">
      <c r="A21" s="152" t="s">
        <v>20</v>
      </c>
      <c r="B21" s="153"/>
      <c r="C21" s="154">
        <v>368848</v>
      </c>
      <c r="D21" s="202">
        <v>74888483.318432868</v>
      </c>
      <c r="E21" s="155">
        <v>32347</v>
      </c>
      <c r="F21" s="202">
        <v>45137472.957654387</v>
      </c>
      <c r="G21" s="155">
        <v>18</v>
      </c>
      <c r="H21" s="202">
        <v>684000</v>
      </c>
      <c r="I21" s="155">
        <v>4706</v>
      </c>
      <c r="J21" s="202">
        <v>1386404.6801633805</v>
      </c>
      <c r="K21" s="155">
        <v>14510</v>
      </c>
      <c r="L21" s="202">
        <v>5102436.8510544114</v>
      </c>
      <c r="M21" s="155">
        <v>85</v>
      </c>
      <c r="N21" s="202">
        <v>31389.905478521025</v>
      </c>
      <c r="O21" s="155">
        <v>54</v>
      </c>
      <c r="P21" s="202">
        <v>9131.608866478844</v>
      </c>
      <c r="Q21" s="155">
        <v>12984</v>
      </c>
      <c r="R21" s="202">
        <v>898382.49519610417</v>
      </c>
      <c r="S21" s="155">
        <v>433552</v>
      </c>
      <c r="T21" s="202">
        <v>128137701.81684615</v>
      </c>
      <c r="U21" s="155">
        <v>91377</v>
      </c>
      <c r="V21" s="202">
        <v>37532593.476951964</v>
      </c>
      <c r="W21" s="155">
        <v>524929</v>
      </c>
      <c r="X21" s="202">
        <v>165670295.29379812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4704</v>
      </c>
      <c r="D22" s="201">
        <v>934476.49907120992</v>
      </c>
      <c r="E22" s="151">
        <v>1396</v>
      </c>
      <c r="F22" s="201">
        <v>1947757.7677179065</v>
      </c>
      <c r="G22" s="151">
        <v>0</v>
      </c>
      <c r="H22" s="201">
        <v>0</v>
      </c>
      <c r="I22" s="151">
        <v>82</v>
      </c>
      <c r="J22" s="201">
        <v>24211.309286131214</v>
      </c>
      <c r="K22" s="151">
        <v>253</v>
      </c>
      <c r="L22" s="201">
        <v>89105.784538518463</v>
      </c>
      <c r="M22" s="151">
        <v>3</v>
      </c>
      <c r="N22" s="201">
        <v>548.17379144546476</v>
      </c>
      <c r="O22" s="151">
        <v>3</v>
      </c>
      <c r="P22" s="201">
        <v>159.46873932958974</v>
      </c>
      <c r="Q22" s="151">
        <v>227</v>
      </c>
      <c r="R22" s="201">
        <v>15797.06623857635</v>
      </c>
      <c r="S22" s="151">
        <v>6668</v>
      </c>
      <c r="T22" s="201">
        <v>3012056.0693831174</v>
      </c>
      <c r="U22" s="151">
        <v>2721</v>
      </c>
      <c r="V22" s="201">
        <v>1111569.3943172118</v>
      </c>
      <c r="W22" s="151">
        <v>9389</v>
      </c>
      <c r="X22" s="201">
        <v>4123625.4637003294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114</v>
      </c>
      <c r="D23" s="201">
        <v>22154.38490300487</v>
      </c>
      <c r="E23" s="151">
        <v>0</v>
      </c>
      <c r="F23" s="201">
        <v>0</v>
      </c>
      <c r="G23" s="151">
        <v>0</v>
      </c>
      <c r="H23" s="201">
        <v>0</v>
      </c>
      <c r="I23" s="151">
        <v>416</v>
      </c>
      <c r="J23" s="201">
        <v>122634.70904896106</v>
      </c>
      <c r="K23" s="151">
        <v>1283</v>
      </c>
      <c r="L23" s="201">
        <v>451337.09343509667</v>
      </c>
      <c r="M23" s="151">
        <v>7</v>
      </c>
      <c r="N23" s="201">
        <v>2776.6004980444627</v>
      </c>
      <c r="O23" s="151">
        <v>3</v>
      </c>
      <c r="P23" s="201">
        <v>807.73832670384354</v>
      </c>
      <c r="Q23" s="151">
        <v>1149</v>
      </c>
      <c r="R23" s="201">
        <v>80015.029303049218</v>
      </c>
      <c r="S23" s="151">
        <v>2972</v>
      </c>
      <c r="T23" s="201">
        <v>679725.55551486008</v>
      </c>
      <c r="U23" s="151">
        <v>70</v>
      </c>
      <c r="V23" s="201">
        <v>26348.090465870886</v>
      </c>
      <c r="W23" s="151">
        <v>3042</v>
      </c>
      <c r="X23" s="201">
        <v>706073.645980731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1271</v>
      </c>
      <c r="D24" s="201">
        <v>252600.06199023454</v>
      </c>
      <c r="E24" s="151">
        <v>0</v>
      </c>
      <c r="F24" s="201">
        <v>0</v>
      </c>
      <c r="G24" s="151">
        <v>0</v>
      </c>
      <c r="H24" s="201">
        <v>0</v>
      </c>
      <c r="I24" s="151">
        <v>15</v>
      </c>
      <c r="J24" s="201">
        <v>4465.4086899064978</v>
      </c>
      <c r="K24" s="151">
        <v>47</v>
      </c>
      <c r="L24" s="201">
        <v>16434.210141091335</v>
      </c>
      <c r="M24" s="151">
        <v>3</v>
      </c>
      <c r="N24" s="201">
        <v>101.10233952947507</v>
      </c>
      <c r="O24" s="151">
        <v>0</v>
      </c>
      <c r="P24" s="201">
        <v>29.411589681301837</v>
      </c>
      <c r="Q24" s="151">
        <v>42</v>
      </c>
      <c r="R24" s="201">
        <v>2913.5292116223759</v>
      </c>
      <c r="S24" s="151">
        <v>1378</v>
      </c>
      <c r="T24" s="201">
        <v>276543.72396206553</v>
      </c>
      <c r="U24" s="151">
        <v>30</v>
      </c>
      <c r="V24" s="201">
        <v>9521.4643355495318</v>
      </c>
      <c r="W24" s="151">
        <v>1408</v>
      </c>
      <c r="X24" s="201">
        <v>286065.1882976151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7112</v>
      </c>
      <c r="D25" s="201">
        <v>1412640.004476337</v>
      </c>
      <c r="E25" s="151">
        <v>331</v>
      </c>
      <c r="F25" s="201">
        <v>463549.22632784193</v>
      </c>
      <c r="G25" s="151">
        <v>0</v>
      </c>
      <c r="H25" s="201">
        <v>0</v>
      </c>
      <c r="I25" s="151">
        <v>6</v>
      </c>
      <c r="J25" s="201">
        <v>1714.9101662386006</v>
      </c>
      <c r="K25" s="151">
        <v>18</v>
      </c>
      <c r="L25" s="201">
        <v>6311.447843231831</v>
      </c>
      <c r="M25" s="151">
        <v>0</v>
      </c>
      <c r="N25" s="201">
        <v>38.827673328425853</v>
      </c>
      <c r="O25" s="151">
        <v>0</v>
      </c>
      <c r="P25" s="201">
        <v>11.295323150087521</v>
      </c>
      <c r="Q25" s="151">
        <v>16</v>
      </c>
      <c r="R25" s="201">
        <v>1118.9212929016292</v>
      </c>
      <c r="S25" s="151">
        <v>7483</v>
      </c>
      <c r="T25" s="201">
        <v>1885384.6331030293</v>
      </c>
      <c r="U25" s="151">
        <v>982</v>
      </c>
      <c r="V25" s="201">
        <v>403444.39682879794</v>
      </c>
      <c r="W25" s="151">
        <v>8465</v>
      </c>
      <c r="X25" s="201">
        <v>2288829.0299318274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1585</v>
      </c>
      <c r="D26" s="201">
        <v>314742.35409009602</v>
      </c>
      <c r="E26" s="151">
        <v>149</v>
      </c>
      <c r="F26" s="201">
        <v>208145.06762314623</v>
      </c>
      <c r="G26" s="151">
        <v>0</v>
      </c>
      <c r="H26" s="201">
        <v>0</v>
      </c>
      <c r="I26" s="151">
        <v>60</v>
      </c>
      <c r="J26" s="201">
        <v>17661.072312074572</v>
      </c>
      <c r="K26" s="151">
        <v>185</v>
      </c>
      <c r="L26" s="201">
        <v>64998.703108566056</v>
      </c>
      <c r="M26" s="151">
        <v>3</v>
      </c>
      <c r="N26" s="201">
        <v>399.86837786786396</v>
      </c>
      <c r="O26" s="151">
        <v>3</v>
      </c>
      <c r="P26" s="201">
        <v>116.32534628883315</v>
      </c>
      <c r="Q26" s="151">
        <v>165</v>
      </c>
      <c r="R26" s="201">
        <v>11523.256584803632</v>
      </c>
      <c r="S26" s="151">
        <v>2150</v>
      </c>
      <c r="T26" s="201">
        <v>617586.64744284318</v>
      </c>
      <c r="U26" s="151">
        <v>614</v>
      </c>
      <c r="V26" s="201">
        <v>252131.14754098354</v>
      </c>
      <c r="W26" s="151">
        <v>2764</v>
      </c>
      <c r="X26" s="201">
        <v>869717.79498382669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618</v>
      </c>
      <c r="D27" s="201">
        <v>122793.15055648613</v>
      </c>
      <c r="E27" s="151">
        <v>78</v>
      </c>
      <c r="F27" s="201">
        <v>104392.6065050185</v>
      </c>
      <c r="G27" s="151">
        <v>0</v>
      </c>
      <c r="H27" s="201">
        <v>0</v>
      </c>
      <c r="I27" s="151">
        <v>7</v>
      </c>
      <c r="J27" s="201">
        <v>2031.2308820138364</v>
      </c>
      <c r="K27" s="151">
        <v>21</v>
      </c>
      <c r="L27" s="201">
        <v>7475.6147708371745</v>
      </c>
      <c r="M27" s="151">
        <v>0</v>
      </c>
      <c r="N27" s="201">
        <v>45.989563006923369</v>
      </c>
      <c r="O27" s="151">
        <v>0</v>
      </c>
      <c r="P27" s="201">
        <v>13.378781965650434</v>
      </c>
      <c r="Q27" s="151">
        <v>19</v>
      </c>
      <c r="R27" s="201">
        <v>1325.3099371786093</v>
      </c>
      <c r="S27" s="151">
        <v>743</v>
      </c>
      <c r="T27" s="201">
        <v>238077.2809965068</v>
      </c>
      <c r="U27" s="151">
        <v>462</v>
      </c>
      <c r="V27" s="201">
        <v>189817.72470144555</v>
      </c>
      <c r="W27" s="151">
        <v>1205</v>
      </c>
      <c r="X27" s="201">
        <v>427895.00569795235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1276</v>
      </c>
      <c r="D28" s="201">
        <v>253363.64686876486</v>
      </c>
      <c r="E28" s="151">
        <v>0</v>
      </c>
      <c r="F28" s="201">
        <v>0</v>
      </c>
      <c r="G28" s="151">
        <v>0</v>
      </c>
      <c r="H28" s="201">
        <v>0</v>
      </c>
      <c r="I28" s="151">
        <v>16</v>
      </c>
      <c r="J28" s="201">
        <v>4618.6563229803305</v>
      </c>
      <c r="K28" s="151">
        <v>48</v>
      </c>
      <c r="L28" s="201">
        <v>16998.213120539331</v>
      </c>
      <c r="M28" s="151">
        <v>3</v>
      </c>
      <c r="N28" s="201">
        <v>104.57205424251816</v>
      </c>
      <c r="O28" s="151">
        <v>0</v>
      </c>
      <c r="P28" s="201">
        <v>30.420961234187104</v>
      </c>
      <c r="Q28" s="151">
        <v>43</v>
      </c>
      <c r="R28" s="201">
        <v>3013.5181458003017</v>
      </c>
      <c r="S28" s="151">
        <v>1386</v>
      </c>
      <c r="T28" s="201">
        <v>278129.02747356152</v>
      </c>
      <c r="U28" s="151">
        <v>520</v>
      </c>
      <c r="V28" s="201">
        <v>213588.10417644292</v>
      </c>
      <c r="W28" s="151">
        <v>1906</v>
      </c>
      <c r="X28" s="201">
        <v>491717.13165000442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11042</v>
      </c>
      <c r="D29" s="201">
        <v>2193304.4057808914</v>
      </c>
      <c r="E29" s="151">
        <v>65</v>
      </c>
      <c r="F29" s="201">
        <v>85636.088778901292</v>
      </c>
      <c r="G29" s="151">
        <v>0</v>
      </c>
      <c r="H29" s="201">
        <v>0</v>
      </c>
      <c r="I29" s="151">
        <v>253</v>
      </c>
      <c r="J29" s="201">
        <v>74616.707479614037</v>
      </c>
      <c r="K29" s="151">
        <v>781</v>
      </c>
      <c r="L29" s="201">
        <v>274614.65140428074</v>
      </c>
      <c r="M29" s="151">
        <v>4</v>
      </c>
      <c r="N29" s="201">
        <v>1689.4139412653458</v>
      </c>
      <c r="O29" s="151">
        <v>3</v>
      </c>
      <c r="P29" s="201">
        <v>491.46587382264607</v>
      </c>
      <c r="Q29" s="151">
        <v>699</v>
      </c>
      <c r="R29" s="201">
        <v>48684.895832343063</v>
      </c>
      <c r="S29" s="151">
        <v>12847</v>
      </c>
      <c r="T29" s="201">
        <v>2679037.6290911185</v>
      </c>
      <c r="U29" s="151">
        <v>794</v>
      </c>
      <c r="V29" s="201">
        <v>326401.91181107581</v>
      </c>
      <c r="W29" s="151">
        <v>13641</v>
      </c>
      <c r="X29" s="201">
        <v>3005439.5409021941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5342</v>
      </c>
      <c r="D30" s="201">
        <v>1061307.9335801471</v>
      </c>
      <c r="E30" s="151">
        <v>8083</v>
      </c>
      <c r="F30" s="201">
        <v>11282091.47729025</v>
      </c>
      <c r="G30" s="151">
        <v>1</v>
      </c>
      <c r="H30" s="201">
        <v>5000</v>
      </c>
      <c r="I30" s="151">
        <v>120</v>
      </c>
      <c r="J30" s="201">
        <v>35405.499968299911</v>
      </c>
      <c r="K30" s="151">
        <v>371</v>
      </c>
      <c r="L30" s="201">
        <v>130304.18199898904</v>
      </c>
      <c r="M30" s="151">
        <v>3</v>
      </c>
      <c r="N30" s="201">
        <v>801.62402314866972</v>
      </c>
      <c r="O30" s="151">
        <v>3</v>
      </c>
      <c r="P30" s="201">
        <v>233.19971582506753</v>
      </c>
      <c r="Q30" s="151">
        <v>332</v>
      </c>
      <c r="R30" s="201">
        <v>29300.899732404316</v>
      </c>
      <c r="S30" s="151">
        <v>14255</v>
      </c>
      <c r="T30" s="201">
        <v>12544444.816309065</v>
      </c>
      <c r="U30" s="151">
        <v>4917</v>
      </c>
      <c r="V30" s="201">
        <v>2026307.8914656839</v>
      </c>
      <c r="W30" s="151">
        <v>19172</v>
      </c>
      <c r="X30" s="201">
        <v>14570752.707774747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4554</v>
      </c>
      <c r="D31" s="201">
        <v>904506.8509668964</v>
      </c>
      <c r="E31" s="151">
        <v>3577</v>
      </c>
      <c r="F31" s="201">
        <v>4993386.1666956078</v>
      </c>
      <c r="G31" s="151">
        <v>0</v>
      </c>
      <c r="H31" s="201">
        <v>0</v>
      </c>
      <c r="I31" s="151">
        <v>354</v>
      </c>
      <c r="J31" s="201">
        <v>104133.77790619135</v>
      </c>
      <c r="K31" s="151">
        <v>1090</v>
      </c>
      <c r="L31" s="201">
        <v>383247.4265489722</v>
      </c>
      <c r="M31" s="151">
        <v>6</v>
      </c>
      <c r="N31" s="201">
        <v>2357.7166842883444</v>
      </c>
      <c r="O31" s="151">
        <v>3</v>
      </c>
      <c r="P31" s="201">
        <v>685.88121724751829</v>
      </c>
      <c r="Q31" s="151">
        <v>976</v>
      </c>
      <c r="R31" s="201">
        <v>67943.793035579511</v>
      </c>
      <c r="S31" s="151">
        <v>10560</v>
      </c>
      <c r="T31" s="201">
        <v>6456261.613054784</v>
      </c>
      <c r="U31" s="151">
        <v>11575</v>
      </c>
      <c r="V31" s="201">
        <v>4755534.3068897268</v>
      </c>
      <c r="W31" s="151">
        <v>22135</v>
      </c>
      <c r="X31" s="201">
        <v>11211795.919944512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6630</v>
      </c>
      <c r="D32" s="201">
        <v>1317205.45646435</v>
      </c>
      <c r="E32" s="151">
        <v>56</v>
      </c>
      <c r="F32" s="201">
        <v>74175.281980149055</v>
      </c>
      <c r="G32" s="151">
        <v>0</v>
      </c>
      <c r="H32" s="201">
        <v>0</v>
      </c>
      <c r="I32" s="151">
        <v>32</v>
      </c>
      <c r="J32" s="201">
        <v>9282.630255035865</v>
      </c>
      <c r="K32" s="151">
        <v>97</v>
      </c>
      <c r="L32" s="201">
        <v>34163.210327900808</v>
      </c>
      <c r="M32" s="151">
        <v>3</v>
      </c>
      <c r="N32" s="201">
        <v>210.17015483768972</v>
      </c>
      <c r="O32" s="151">
        <v>3</v>
      </c>
      <c r="P32" s="201">
        <v>61.140408680055195</v>
      </c>
      <c r="Q32" s="151">
        <v>87</v>
      </c>
      <c r="R32" s="201">
        <v>6056.6045096541811</v>
      </c>
      <c r="S32" s="151">
        <v>6908</v>
      </c>
      <c r="T32" s="201">
        <v>1441154.4941006077</v>
      </c>
      <c r="U32" s="151">
        <v>520</v>
      </c>
      <c r="V32" s="201">
        <v>213364.36815051889</v>
      </c>
      <c r="W32" s="151">
        <v>7428</v>
      </c>
      <c r="X32" s="201">
        <v>1654518.8622511264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3050</v>
      </c>
      <c r="D33" s="201">
        <v>605816.70903846691</v>
      </c>
      <c r="E33" s="151">
        <v>444</v>
      </c>
      <c r="F33" s="201">
        <v>619261.55646758771</v>
      </c>
      <c r="G33" s="151">
        <v>0</v>
      </c>
      <c r="H33" s="201">
        <v>0</v>
      </c>
      <c r="I33" s="151">
        <v>49</v>
      </c>
      <c r="J33" s="201">
        <v>14492.798791939624</v>
      </c>
      <c r="K33" s="151">
        <v>152</v>
      </c>
      <c r="L33" s="201">
        <v>53338.387910083467</v>
      </c>
      <c r="M33" s="151">
        <v>3</v>
      </c>
      <c r="N33" s="201">
        <v>328.13477241334601</v>
      </c>
      <c r="O33" s="151">
        <v>3</v>
      </c>
      <c r="P33" s="201">
        <v>95.457388338427918</v>
      </c>
      <c r="Q33" s="151">
        <v>136</v>
      </c>
      <c r="R33" s="201">
        <v>9456.0645107191158</v>
      </c>
      <c r="S33" s="151">
        <v>3837</v>
      </c>
      <c r="T33" s="201">
        <v>1302789.1088795485</v>
      </c>
      <c r="U33" s="151">
        <v>6520</v>
      </c>
      <c r="V33" s="201">
        <v>2678525.6136149834</v>
      </c>
      <c r="W33" s="151">
        <v>10357</v>
      </c>
      <c r="X33" s="201">
        <v>3981314.7224945319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2655</v>
      </c>
      <c r="D34" s="201">
        <v>527393.95474804752</v>
      </c>
      <c r="E34" s="151">
        <v>1010</v>
      </c>
      <c r="F34" s="201">
        <v>1410350.9717787977</v>
      </c>
      <c r="G34" s="151">
        <v>0</v>
      </c>
      <c r="H34" s="201">
        <v>0</v>
      </c>
      <c r="I34" s="151">
        <v>215</v>
      </c>
      <c r="J34" s="201">
        <v>63335.547823286288</v>
      </c>
      <c r="K34" s="151">
        <v>663</v>
      </c>
      <c r="L34" s="201">
        <v>233096.17878466164</v>
      </c>
      <c r="M34" s="151">
        <v>3</v>
      </c>
      <c r="N34" s="201">
        <v>1433.9946251256295</v>
      </c>
      <c r="O34" s="151">
        <v>3</v>
      </c>
      <c r="P34" s="201">
        <v>417.16207276381942</v>
      </c>
      <c r="Q34" s="151">
        <v>593</v>
      </c>
      <c r="R34" s="201">
        <v>41324.318003491528</v>
      </c>
      <c r="S34" s="151">
        <v>5142</v>
      </c>
      <c r="T34" s="201">
        <v>2277352.1278361743</v>
      </c>
      <c r="U34" s="151">
        <v>4364</v>
      </c>
      <c r="V34" s="201">
        <v>1792996.1089494163</v>
      </c>
      <c r="W34" s="151">
        <v>9506</v>
      </c>
      <c r="X34" s="201">
        <v>4070348.2367855906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453</v>
      </c>
      <c r="D35" s="201">
        <v>89961.575672828942</v>
      </c>
      <c r="E35" s="151">
        <v>220</v>
      </c>
      <c r="F35" s="201">
        <v>307513.75144062057</v>
      </c>
      <c r="G35" s="151">
        <v>0</v>
      </c>
      <c r="H35" s="201">
        <v>0</v>
      </c>
      <c r="I35" s="151">
        <v>23</v>
      </c>
      <c r="J35" s="201">
        <v>6839.259729192655</v>
      </c>
      <c r="K35" s="151">
        <v>72</v>
      </c>
      <c r="L35" s="201">
        <v>25170.782654926272</v>
      </c>
      <c r="M35" s="151">
        <v>3</v>
      </c>
      <c r="N35" s="201">
        <v>154.84924388535202</v>
      </c>
      <c r="O35" s="151">
        <v>0</v>
      </c>
      <c r="P35" s="201">
        <v>45.047052766647859</v>
      </c>
      <c r="Q35" s="151">
        <v>64</v>
      </c>
      <c r="R35" s="201">
        <v>4462.3872954599783</v>
      </c>
      <c r="S35" s="151">
        <v>835</v>
      </c>
      <c r="T35" s="201">
        <v>434147.65308968042</v>
      </c>
      <c r="U35" s="151">
        <v>182</v>
      </c>
      <c r="V35" s="201">
        <v>73241.512736652978</v>
      </c>
      <c r="W35" s="151">
        <v>1017</v>
      </c>
      <c r="X35" s="201">
        <v>507389.16582633345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8687</v>
      </c>
      <c r="D36" s="201">
        <v>1725656.2175749885</v>
      </c>
      <c r="E36" s="151">
        <v>444</v>
      </c>
      <c r="F36" s="201">
        <v>619011.55724199396</v>
      </c>
      <c r="G36" s="151">
        <v>0</v>
      </c>
      <c r="H36" s="201">
        <v>0</v>
      </c>
      <c r="I36" s="151">
        <v>27</v>
      </c>
      <c r="J36" s="201">
        <v>7881.5013686262791</v>
      </c>
      <c r="K36" s="151">
        <v>82</v>
      </c>
      <c r="L36" s="201">
        <v>29006.583431451916</v>
      </c>
      <c r="M36" s="151">
        <v>3</v>
      </c>
      <c r="N36" s="201">
        <v>178.44687523765307</v>
      </c>
      <c r="O36" s="151">
        <v>3</v>
      </c>
      <c r="P36" s="201">
        <v>51.911818250953615</v>
      </c>
      <c r="Q36" s="151">
        <v>74</v>
      </c>
      <c r="R36" s="201">
        <v>5142.4149643546361</v>
      </c>
      <c r="S36" s="151">
        <v>9320</v>
      </c>
      <c r="T36" s="201">
        <v>2386928.633274904</v>
      </c>
      <c r="U36" s="151">
        <v>2401</v>
      </c>
      <c r="V36" s="201">
        <v>986158.74146983563</v>
      </c>
      <c r="W36" s="151">
        <v>11721</v>
      </c>
      <c r="X36" s="201">
        <v>3373087.3747447394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17962</v>
      </c>
      <c r="D37" s="201">
        <v>3567928.1667352193</v>
      </c>
      <c r="E37" s="151">
        <v>2808</v>
      </c>
      <c r="F37" s="201">
        <v>3919155.9099597805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20770</v>
      </c>
      <c r="T37" s="201">
        <v>7487084.0766950008</v>
      </c>
      <c r="U37" s="151">
        <v>491</v>
      </c>
      <c r="V37" s="201">
        <v>201773.26332099497</v>
      </c>
      <c r="W37" s="151">
        <v>21261</v>
      </c>
      <c r="X37" s="201">
        <v>7688857.3400159953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771</v>
      </c>
      <c r="D39" s="201">
        <v>153047.16387230609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771</v>
      </c>
      <c r="T39" s="201">
        <v>153047.16387230609</v>
      </c>
      <c r="U39" s="151">
        <v>9</v>
      </c>
      <c r="V39" s="201">
        <v>621.00780695528749</v>
      </c>
      <c r="W39" s="151">
        <v>780</v>
      </c>
      <c r="X39" s="201">
        <v>153668.17167926137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2546</v>
      </c>
      <c r="D40" s="201">
        <v>505815.09816725168</v>
      </c>
      <c r="E40" s="151">
        <v>34</v>
      </c>
      <c r="F40" s="201">
        <v>43859.918676013534</v>
      </c>
      <c r="G40" s="151">
        <v>0</v>
      </c>
      <c r="H40" s="201">
        <v>0</v>
      </c>
      <c r="I40" s="151">
        <v>3</v>
      </c>
      <c r="J40" s="201">
        <v>714.24184051320458</v>
      </c>
      <c r="K40" s="151">
        <v>7</v>
      </c>
      <c r="L40" s="201">
        <v>2628.6508836438966</v>
      </c>
      <c r="M40" s="151">
        <v>0</v>
      </c>
      <c r="N40" s="201">
        <v>16.171312880934817</v>
      </c>
      <c r="O40" s="151">
        <v>0</v>
      </c>
      <c r="P40" s="201">
        <v>4.7043819289992186</v>
      </c>
      <c r="Q40" s="151">
        <v>3</v>
      </c>
      <c r="R40" s="201">
        <v>466.01881507551906</v>
      </c>
      <c r="S40" s="151">
        <v>2593</v>
      </c>
      <c r="T40" s="201">
        <v>553504.80407730769</v>
      </c>
      <c r="U40" s="151">
        <v>727</v>
      </c>
      <c r="V40" s="201">
        <v>298641.70337738621</v>
      </c>
      <c r="W40" s="151">
        <v>3320</v>
      </c>
      <c r="X40" s="201">
        <v>852146.5074546939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13349</v>
      </c>
      <c r="D41" s="201">
        <v>2651683.8626174582</v>
      </c>
      <c r="E41" s="151">
        <v>1090</v>
      </c>
      <c r="F41" s="201">
        <v>1521829.057602379</v>
      </c>
      <c r="G41" s="151">
        <v>0</v>
      </c>
      <c r="H41" s="201">
        <v>0</v>
      </c>
      <c r="I41" s="151">
        <v>21</v>
      </c>
      <c r="J41" s="201">
        <v>6185.5849989687349</v>
      </c>
      <c r="K41" s="151">
        <v>65</v>
      </c>
      <c r="L41" s="201">
        <v>22765.039166160404</v>
      </c>
      <c r="M41" s="151">
        <v>3</v>
      </c>
      <c r="N41" s="201">
        <v>140.04924480210562</v>
      </c>
      <c r="O41" s="151">
        <v>0</v>
      </c>
      <c r="P41" s="201">
        <v>40.741598487885263</v>
      </c>
      <c r="Q41" s="151">
        <v>58</v>
      </c>
      <c r="R41" s="201">
        <v>4035.8864858674206</v>
      </c>
      <c r="S41" s="151">
        <v>14586</v>
      </c>
      <c r="T41" s="201">
        <v>4206680.2217141232</v>
      </c>
      <c r="U41" s="151">
        <v>3709</v>
      </c>
      <c r="V41" s="201">
        <v>1524058.190870723</v>
      </c>
      <c r="W41" s="151">
        <v>18295</v>
      </c>
      <c r="X41" s="201">
        <v>5730738.4125848468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4903</v>
      </c>
      <c r="D42" s="201">
        <v>973898.59107756405</v>
      </c>
      <c r="E42" s="151">
        <v>1011</v>
      </c>
      <c r="F42" s="201">
        <v>1412219.252955928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5914</v>
      </c>
      <c r="T42" s="201">
        <v>2386117.8440334918</v>
      </c>
      <c r="U42" s="151">
        <v>3877</v>
      </c>
      <c r="V42" s="201">
        <v>1592467.246827919</v>
      </c>
      <c r="W42" s="151">
        <v>9791</v>
      </c>
      <c r="X42" s="201">
        <v>3978585.0908614113</v>
      </c>
    </row>
    <row r="43" spans="1:24" s="193" customFormat="1" ht="20.25" customHeight="1" x14ac:dyDescent="0.25">
      <c r="A43" s="152" t="s">
        <v>37</v>
      </c>
      <c r="B43" s="153"/>
      <c r="C43" s="154">
        <v>98624</v>
      </c>
      <c r="D43" s="202">
        <v>19590296.088252548</v>
      </c>
      <c r="E43" s="155">
        <v>20796</v>
      </c>
      <c r="F43" s="202">
        <v>29012335.659041923</v>
      </c>
      <c r="G43" s="155">
        <v>1</v>
      </c>
      <c r="H43" s="202">
        <v>5000</v>
      </c>
      <c r="I43" s="155">
        <v>1699</v>
      </c>
      <c r="J43" s="202">
        <v>500224.84686997393</v>
      </c>
      <c r="K43" s="155">
        <v>5235</v>
      </c>
      <c r="L43" s="202">
        <v>1840996.1600689504</v>
      </c>
      <c r="M43" s="155">
        <v>50</v>
      </c>
      <c r="N43" s="202">
        <v>11325.705175350202</v>
      </c>
      <c r="O43" s="155">
        <v>30</v>
      </c>
      <c r="P43" s="202">
        <v>3294.7505964655143</v>
      </c>
      <c r="Q43" s="155">
        <v>4683</v>
      </c>
      <c r="R43" s="202">
        <v>332579.91389888135</v>
      </c>
      <c r="S43" s="155">
        <v>131118</v>
      </c>
      <c r="T43" s="202">
        <v>51296053.123904094</v>
      </c>
      <c r="U43" s="155">
        <v>45485</v>
      </c>
      <c r="V43" s="202">
        <v>18676512.189658176</v>
      </c>
      <c r="W43" s="155">
        <v>176603</v>
      </c>
      <c r="X43" s="202">
        <v>69972565.313562289</v>
      </c>
    </row>
    <row r="44" spans="1:24" s="193" customFormat="1" ht="20.25" customHeight="1" x14ac:dyDescent="0.25">
      <c r="A44" s="152" t="s">
        <v>38</v>
      </c>
      <c r="B44" s="153"/>
      <c r="C44" s="154">
        <v>467472</v>
      </c>
      <c r="D44" s="202">
        <v>94478779.406685412</v>
      </c>
      <c r="E44" s="155">
        <v>53143</v>
      </c>
      <c r="F44" s="202">
        <v>74149808.616696313</v>
      </c>
      <c r="G44" s="155">
        <v>19</v>
      </c>
      <c r="H44" s="202">
        <v>689000</v>
      </c>
      <c r="I44" s="155">
        <v>6405</v>
      </c>
      <c r="J44" s="202">
        <v>1886629.5270333544</v>
      </c>
      <c r="K44" s="155">
        <v>19745</v>
      </c>
      <c r="L44" s="202">
        <v>6943433.0111233611</v>
      </c>
      <c r="M44" s="155">
        <v>135</v>
      </c>
      <c r="N44" s="202">
        <v>42715.610653871227</v>
      </c>
      <c r="O44" s="155">
        <v>84</v>
      </c>
      <c r="P44" s="202">
        <v>12426.359462944358</v>
      </c>
      <c r="Q44" s="155">
        <v>17667</v>
      </c>
      <c r="R44" s="202">
        <v>1230962.4090949856</v>
      </c>
      <c r="S44" s="155">
        <v>564670</v>
      </c>
      <c r="T44" s="202">
        <v>179433754.94075021</v>
      </c>
      <c r="U44" s="155">
        <v>136862</v>
      </c>
      <c r="V44" s="202">
        <v>56209105.666610137</v>
      </c>
      <c r="W44" s="155">
        <v>701532</v>
      </c>
      <c r="X44" s="202">
        <v>235642860.60736042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26924</v>
      </c>
      <c r="D45" s="201">
        <v>5348111.9773469325</v>
      </c>
      <c r="E45" s="151">
        <v>15</v>
      </c>
      <c r="F45" s="201">
        <v>16326.530819706162</v>
      </c>
      <c r="G45" s="151">
        <v>0</v>
      </c>
      <c r="H45" s="201">
        <v>0</v>
      </c>
      <c r="I45" s="151">
        <v>760</v>
      </c>
      <c r="J45" s="201">
        <v>223795.77669413743</v>
      </c>
      <c r="K45" s="151">
        <v>2342</v>
      </c>
      <c r="L45" s="201">
        <v>823643.94354175404</v>
      </c>
      <c r="M45" s="151">
        <v>12</v>
      </c>
      <c r="N45" s="201">
        <v>5067.011369359574</v>
      </c>
      <c r="O45" s="151">
        <v>7</v>
      </c>
      <c r="P45" s="201">
        <v>1474.0396710864215</v>
      </c>
      <c r="Q45" s="151">
        <v>2097</v>
      </c>
      <c r="R45" s="201">
        <v>146019.22872366261</v>
      </c>
      <c r="S45" s="151">
        <v>32157</v>
      </c>
      <c r="T45" s="201">
        <v>6564438.5081666382</v>
      </c>
      <c r="U45" s="151">
        <v>3580</v>
      </c>
      <c r="V45" s="201">
        <v>1470682.932640451</v>
      </c>
      <c r="W45" s="151">
        <v>35737</v>
      </c>
      <c r="X45" s="201">
        <v>8035121.4408070892</v>
      </c>
    </row>
    <row r="46" spans="1:24" s="193" customFormat="1" ht="20.25" customHeight="1" x14ac:dyDescent="0.25">
      <c r="A46" s="152" t="s">
        <v>40</v>
      </c>
      <c r="B46" s="153"/>
      <c r="C46" s="154">
        <v>26924</v>
      </c>
      <c r="D46" s="202">
        <v>5348111.9773469325</v>
      </c>
      <c r="E46" s="155">
        <v>15</v>
      </c>
      <c r="F46" s="202">
        <v>16326.530819706162</v>
      </c>
      <c r="G46" s="155">
        <v>0</v>
      </c>
      <c r="H46" s="202">
        <v>0</v>
      </c>
      <c r="I46" s="155">
        <v>760</v>
      </c>
      <c r="J46" s="202">
        <v>223795.77669413743</v>
      </c>
      <c r="K46" s="155">
        <v>2342</v>
      </c>
      <c r="L46" s="202">
        <v>823643.94354175404</v>
      </c>
      <c r="M46" s="155">
        <v>12</v>
      </c>
      <c r="N46" s="202">
        <v>5067.011369359574</v>
      </c>
      <c r="O46" s="155">
        <v>7</v>
      </c>
      <c r="P46" s="202">
        <v>1474.0396710864215</v>
      </c>
      <c r="Q46" s="155">
        <v>2097</v>
      </c>
      <c r="R46" s="202">
        <v>146019.22872366261</v>
      </c>
      <c r="S46" s="155">
        <v>32157</v>
      </c>
      <c r="T46" s="202">
        <v>6564438.5081666382</v>
      </c>
      <c r="U46" s="155">
        <v>3580</v>
      </c>
      <c r="V46" s="202">
        <v>1470682.932640451</v>
      </c>
      <c r="W46" s="155">
        <v>35737</v>
      </c>
      <c r="X46" s="202">
        <v>8035121.4408070892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76446</v>
      </c>
      <c r="D49" s="201">
        <v>13562883.759560516</v>
      </c>
      <c r="E49" s="151">
        <v>1237</v>
      </c>
      <c r="F49" s="201">
        <v>1725790.2430111454</v>
      </c>
      <c r="G49" s="151">
        <v>0</v>
      </c>
      <c r="H49" s="201">
        <v>0</v>
      </c>
      <c r="I49" s="151">
        <v>73</v>
      </c>
      <c r="J49" s="201">
        <v>21392.681824945852</v>
      </c>
      <c r="K49" s="151">
        <v>224</v>
      </c>
      <c r="L49" s="201">
        <v>78732.284771010978</v>
      </c>
      <c r="M49" s="151">
        <v>3</v>
      </c>
      <c r="N49" s="201">
        <v>484.35660238682311</v>
      </c>
      <c r="O49" s="151">
        <v>3</v>
      </c>
      <c r="P49" s="201">
        <v>140.9037388761667</v>
      </c>
      <c r="Q49" s="151">
        <v>200</v>
      </c>
      <c r="R49" s="201">
        <v>13958.00647604955</v>
      </c>
      <c r="S49" s="151">
        <v>78186</v>
      </c>
      <c r="T49" s="201">
        <v>15403382.235984933</v>
      </c>
      <c r="U49" s="151">
        <v>1794</v>
      </c>
      <c r="V49" s="201">
        <v>737243.27757781057</v>
      </c>
      <c r="W49" s="151">
        <v>79980</v>
      </c>
      <c r="X49" s="201">
        <v>16140625.513562743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76446</v>
      </c>
      <c r="D51" s="202">
        <v>13562883.759560516</v>
      </c>
      <c r="E51" s="155">
        <v>1237</v>
      </c>
      <c r="F51" s="202">
        <v>1725790.2430111454</v>
      </c>
      <c r="G51" s="155">
        <v>0</v>
      </c>
      <c r="H51" s="202">
        <v>0</v>
      </c>
      <c r="I51" s="155">
        <v>73</v>
      </c>
      <c r="J51" s="202">
        <v>21392.681824945852</v>
      </c>
      <c r="K51" s="155">
        <v>224</v>
      </c>
      <c r="L51" s="202">
        <v>78732.284771010978</v>
      </c>
      <c r="M51" s="155">
        <v>3</v>
      </c>
      <c r="N51" s="202">
        <v>484.35660238682311</v>
      </c>
      <c r="O51" s="155">
        <v>3</v>
      </c>
      <c r="P51" s="202">
        <v>140.9037388761667</v>
      </c>
      <c r="Q51" s="155">
        <v>200</v>
      </c>
      <c r="R51" s="202">
        <v>13958.00647604955</v>
      </c>
      <c r="S51" s="155">
        <v>78186</v>
      </c>
      <c r="T51" s="202">
        <v>15403382.235984933</v>
      </c>
      <c r="U51" s="155">
        <v>1794</v>
      </c>
      <c r="V51" s="202">
        <v>737243.27757781057</v>
      </c>
      <c r="W51" s="155">
        <v>79980</v>
      </c>
      <c r="X51" s="202">
        <v>16140625.513562743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138</v>
      </c>
      <c r="D52" s="201">
        <v>26791.868607596411</v>
      </c>
      <c r="E52" s="151">
        <v>164</v>
      </c>
      <c r="F52" s="201">
        <v>227564.25341590471</v>
      </c>
      <c r="G52" s="151">
        <v>0</v>
      </c>
      <c r="H52" s="201">
        <v>0</v>
      </c>
      <c r="I52" s="151">
        <v>8</v>
      </c>
      <c r="J52" s="201">
        <v>2441.4084730269533</v>
      </c>
      <c r="K52" s="151">
        <v>26</v>
      </c>
      <c r="L52" s="201">
        <v>8985.2066568191331</v>
      </c>
      <c r="M52" s="151">
        <v>3</v>
      </c>
      <c r="N52" s="201">
        <v>55.276487665740795</v>
      </c>
      <c r="O52" s="151">
        <v>0</v>
      </c>
      <c r="P52" s="201">
        <v>16.08043277548823</v>
      </c>
      <c r="Q52" s="151">
        <v>23</v>
      </c>
      <c r="R52" s="201">
        <v>1592.9370406217736</v>
      </c>
      <c r="S52" s="151">
        <v>362</v>
      </c>
      <c r="T52" s="201">
        <v>267447.0311144102</v>
      </c>
      <c r="U52" s="151">
        <v>183</v>
      </c>
      <c r="V52" s="201">
        <v>73682.98909259685</v>
      </c>
      <c r="W52" s="151">
        <v>545</v>
      </c>
      <c r="X52" s="201">
        <v>341130.02020700707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892</v>
      </c>
      <c r="D53" s="201">
        <v>177208.00289951998</v>
      </c>
      <c r="E53" s="151">
        <v>56</v>
      </c>
      <c r="F53" s="201">
        <v>74613.040515142493</v>
      </c>
      <c r="G53" s="151">
        <v>0</v>
      </c>
      <c r="H53" s="201">
        <v>0</v>
      </c>
      <c r="I53" s="151">
        <v>220</v>
      </c>
      <c r="J53" s="201">
        <v>64705.657545748873</v>
      </c>
      <c r="K53" s="151">
        <v>677</v>
      </c>
      <c r="L53" s="201">
        <v>238138.64469516132</v>
      </c>
      <c r="M53" s="151">
        <v>3</v>
      </c>
      <c r="N53" s="201">
        <v>1465.0155927396706</v>
      </c>
      <c r="O53" s="151">
        <v>3</v>
      </c>
      <c r="P53" s="201">
        <v>426.18635425154054</v>
      </c>
      <c r="Q53" s="151">
        <v>606</v>
      </c>
      <c r="R53" s="201">
        <v>42218.268586009472</v>
      </c>
      <c r="S53" s="151">
        <v>2457</v>
      </c>
      <c r="T53" s="201">
        <v>598774.81618857326</v>
      </c>
      <c r="U53" s="151">
        <v>495</v>
      </c>
      <c r="V53" s="201">
        <v>203134.46126447016</v>
      </c>
      <c r="W53" s="151">
        <v>2952</v>
      </c>
      <c r="X53" s="201">
        <v>801909.2774530435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1486</v>
      </c>
      <c r="D54" s="201">
        <v>295063.83383970574</v>
      </c>
      <c r="E54" s="151">
        <v>9</v>
      </c>
      <c r="F54" s="201">
        <v>199.80046611471542</v>
      </c>
      <c r="G54" s="151">
        <v>0</v>
      </c>
      <c r="H54" s="201">
        <v>0</v>
      </c>
      <c r="I54" s="151">
        <v>32</v>
      </c>
      <c r="J54" s="201">
        <v>9398.2478401737517</v>
      </c>
      <c r="K54" s="151">
        <v>98</v>
      </c>
      <c r="L54" s="201">
        <v>34588.722038498869</v>
      </c>
      <c r="M54" s="151">
        <v>3</v>
      </c>
      <c r="N54" s="201">
        <v>212.78787902822367</v>
      </c>
      <c r="O54" s="151">
        <v>3</v>
      </c>
      <c r="P54" s="201">
        <v>61.901928444574153</v>
      </c>
      <c r="Q54" s="151">
        <v>88</v>
      </c>
      <c r="R54" s="201">
        <v>6132.0411012561744</v>
      </c>
      <c r="S54" s="151">
        <v>1719</v>
      </c>
      <c r="T54" s="201">
        <v>345657.33509322209</v>
      </c>
      <c r="U54" s="151">
        <v>118</v>
      </c>
      <c r="V54" s="201">
        <v>46764.705882352937</v>
      </c>
      <c r="W54" s="151">
        <v>1837</v>
      </c>
      <c r="X54" s="201">
        <v>392422.04097557504</v>
      </c>
    </row>
    <row r="55" spans="1:24" s="193" customFormat="1" ht="20.25" customHeight="1" x14ac:dyDescent="0.25">
      <c r="A55" s="152" t="s">
        <v>43</v>
      </c>
      <c r="B55" s="153"/>
      <c r="C55" s="154">
        <v>2516</v>
      </c>
      <c r="D55" s="202">
        <v>499063.7053468221</v>
      </c>
      <c r="E55" s="155">
        <v>229</v>
      </c>
      <c r="F55" s="202">
        <v>302377.09439716197</v>
      </c>
      <c r="G55" s="155">
        <v>0</v>
      </c>
      <c r="H55" s="202">
        <v>0</v>
      </c>
      <c r="I55" s="155">
        <v>260</v>
      </c>
      <c r="J55" s="202">
        <v>76545.313858949579</v>
      </c>
      <c r="K55" s="155">
        <v>801</v>
      </c>
      <c r="L55" s="202">
        <v>281712.57339047932</v>
      </c>
      <c r="M55" s="155">
        <v>9</v>
      </c>
      <c r="N55" s="202">
        <v>1733.0799594336352</v>
      </c>
      <c r="O55" s="155">
        <v>6</v>
      </c>
      <c r="P55" s="202">
        <v>504.16871547160292</v>
      </c>
      <c r="Q55" s="155">
        <v>717</v>
      </c>
      <c r="R55" s="202">
        <v>49943.246727887417</v>
      </c>
      <c r="S55" s="155">
        <v>4538</v>
      </c>
      <c r="T55" s="202">
        <v>1211879.1823962056</v>
      </c>
      <c r="U55" s="155">
        <v>796</v>
      </c>
      <c r="V55" s="202">
        <v>323582.15623941994</v>
      </c>
      <c r="W55" s="155">
        <v>5334</v>
      </c>
      <c r="X55" s="202">
        <v>1535461.3386356256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1294</v>
      </c>
      <c r="F56" s="201">
        <v>1806326.0915358595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1294</v>
      </c>
      <c r="T56" s="201">
        <v>1806326.0915358595</v>
      </c>
      <c r="U56" s="151">
        <v>0</v>
      </c>
      <c r="V56" s="201">
        <v>0</v>
      </c>
      <c r="W56" s="151">
        <v>1294</v>
      </c>
      <c r="X56" s="201">
        <v>1806326.0915358595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1294</v>
      </c>
      <c r="F57" s="202">
        <v>1806326.0915358595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1294</v>
      </c>
      <c r="T57" s="202">
        <v>1806326.0915358595</v>
      </c>
      <c r="U57" s="155">
        <v>0</v>
      </c>
      <c r="V57" s="202">
        <v>0</v>
      </c>
      <c r="W57" s="155">
        <v>1294</v>
      </c>
      <c r="X57" s="202">
        <v>1806326.0915358595</v>
      </c>
    </row>
    <row r="58" spans="1:24" s="193" customFormat="1" ht="20.25" customHeight="1" x14ac:dyDescent="0.25">
      <c r="A58" s="195" t="s">
        <v>62</v>
      </c>
      <c r="B58" s="195"/>
      <c r="C58" s="203">
        <v>573358</v>
      </c>
      <c r="D58" s="204">
        <v>113888838.84893969</v>
      </c>
      <c r="E58" s="205">
        <v>55918</v>
      </c>
      <c r="F58" s="204">
        <v>78000628.576460198</v>
      </c>
      <c r="G58" s="205">
        <v>19</v>
      </c>
      <c r="H58" s="204">
        <v>689000</v>
      </c>
      <c r="I58" s="205">
        <v>7498</v>
      </c>
      <c r="J58" s="204">
        <v>2208363.2994113872</v>
      </c>
      <c r="K58" s="205">
        <v>23112</v>
      </c>
      <c r="L58" s="204">
        <v>8127521.8128266055</v>
      </c>
      <c r="M58" s="205">
        <v>159</v>
      </c>
      <c r="N58" s="204">
        <v>50000.058585051258</v>
      </c>
      <c r="O58" s="205">
        <v>100</v>
      </c>
      <c r="P58" s="204">
        <v>14545.471588378548</v>
      </c>
      <c r="Q58" s="205">
        <v>20681</v>
      </c>
      <c r="R58" s="204">
        <v>1440882.8910225851</v>
      </c>
      <c r="S58" s="205">
        <v>680845</v>
      </c>
      <c r="T58" s="204">
        <v>204419780.95883387</v>
      </c>
      <c r="U58" s="205">
        <v>143032</v>
      </c>
      <c r="V58" s="204">
        <v>58740614.033067822</v>
      </c>
      <c r="W58" s="205">
        <v>823877</v>
      </c>
      <c r="X58" s="204">
        <v>263160394.99190173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2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41EB7-55CF-436A-8450-ABB22A19794A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1.28515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42578125" style="162" bestFit="1" customWidth="1"/>
    <col min="16" max="16" width="8.42578125" style="162" bestFit="1" customWidth="1"/>
    <col min="17" max="17" width="6.7109375" style="162" bestFit="1" customWidth="1"/>
    <col min="18" max="18" width="10.140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82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113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29992</v>
      </c>
      <c r="D9" s="201">
        <v>5441607.9118594248</v>
      </c>
      <c r="E9" s="151">
        <v>1240</v>
      </c>
      <c r="F9" s="201">
        <v>1059331.1191010678</v>
      </c>
      <c r="G9" s="151">
        <v>0</v>
      </c>
      <c r="H9" s="201">
        <v>0</v>
      </c>
      <c r="I9" s="151">
        <v>212</v>
      </c>
      <c r="J9" s="201">
        <v>42398.67767547664</v>
      </c>
      <c r="K9" s="151">
        <v>343</v>
      </c>
      <c r="L9" s="201">
        <v>200589.44881183995</v>
      </c>
      <c r="M9" s="151">
        <v>25</v>
      </c>
      <c r="N9" s="201">
        <v>26510.390935321386</v>
      </c>
      <c r="O9" s="151">
        <v>14</v>
      </c>
      <c r="P9" s="201">
        <v>1403.4783851936213</v>
      </c>
      <c r="Q9" s="151">
        <v>521</v>
      </c>
      <c r="R9" s="201">
        <v>29098.004192168395</v>
      </c>
      <c r="S9" s="151">
        <v>32347</v>
      </c>
      <c r="T9" s="201">
        <v>6800939.0309604919</v>
      </c>
      <c r="U9" s="151">
        <v>5379</v>
      </c>
      <c r="V9" s="201">
        <v>2030485.2814429577</v>
      </c>
      <c r="W9" s="151">
        <v>37726</v>
      </c>
      <c r="X9" s="201">
        <v>8831424.3124034498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14756</v>
      </c>
      <c r="D10" s="201">
        <v>2677372.7060048366</v>
      </c>
      <c r="E10" s="151">
        <v>1246</v>
      </c>
      <c r="F10" s="201">
        <v>1063604.5875045911</v>
      </c>
      <c r="G10" s="151">
        <v>0</v>
      </c>
      <c r="H10" s="201">
        <v>0</v>
      </c>
      <c r="I10" s="151">
        <v>20</v>
      </c>
      <c r="J10" s="201">
        <v>4048.1203641297093</v>
      </c>
      <c r="K10" s="151">
        <v>33</v>
      </c>
      <c r="L10" s="201">
        <v>19151.782014994995</v>
      </c>
      <c r="M10" s="151">
        <v>2</v>
      </c>
      <c r="N10" s="201">
        <v>2531.1462359210877</v>
      </c>
      <c r="O10" s="151">
        <v>3</v>
      </c>
      <c r="P10" s="201">
        <v>134.00062792534507</v>
      </c>
      <c r="Q10" s="151">
        <v>50</v>
      </c>
      <c r="R10" s="201">
        <v>2778.2051182690416</v>
      </c>
      <c r="S10" s="151">
        <v>16110</v>
      </c>
      <c r="T10" s="201">
        <v>3769620.5478706681</v>
      </c>
      <c r="U10" s="151">
        <v>4560</v>
      </c>
      <c r="V10" s="201">
        <v>1722127.1598725046</v>
      </c>
      <c r="W10" s="151">
        <v>20670</v>
      </c>
      <c r="X10" s="201">
        <v>5491747.7077431725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2193</v>
      </c>
      <c r="D11" s="201">
        <v>398159.15673020011</v>
      </c>
      <c r="E11" s="151">
        <v>540</v>
      </c>
      <c r="F11" s="201">
        <v>460686.15544590051</v>
      </c>
      <c r="G11" s="151">
        <v>0</v>
      </c>
      <c r="H11" s="201">
        <v>0</v>
      </c>
      <c r="I11" s="151">
        <v>37</v>
      </c>
      <c r="J11" s="201">
        <v>7440.4147703197723</v>
      </c>
      <c r="K11" s="151">
        <v>60</v>
      </c>
      <c r="L11" s="201">
        <v>35200.831241328036</v>
      </c>
      <c r="M11" s="151">
        <v>4</v>
      </c>
      <c r="N11" s="201">
        <v>4652.2277367203096</v>
      </c>
      <c r="O11" s="151">
        <v>3</v>
      </c>
      <c r="P11" s="201">
        <v>246.29214587649918</v>
      </c>
      <c r="Q11" s="151">
        <v>91</v>
      </c>
      <c r="R11" s="201">
        <v>5106.3201035503171</v>
      </c>
      <c r="S11" s="151">
        <v>2928</v>
      </c>
      <c r="T11" s="201">
        <v>911491.39817389555</v>
      </c>
      <c r="U11" s="151">
        <v>660</v>
      </c>
      <c r="V11" s="201">
        <v>249103.95741840862</v>
      </c>
      <c r="W11" s="151">
        <v>3588</v>
      </c>
      <c r="X11" s="201">
        <v>1160595.3555923041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65234</v>
      </c>
      <c r="D12" s="201">
        <v>11835703.964320023</v>
      </c>
      <c r="E12" s="151">
        <v>2429</v>
      </c>
      <c r="F12" s="201">
        <v>2073735.0248677738</v>
      </c>
      <c r="G12" s="151">
        <v>0</v>
      </c>
      <c r="H12" s="201">
        <v>0</v>
      </c>
      <c r="I12" s="151">
        <v>423</v>
      </c>
      <c r="J12" s="201">
        <v>84797.355350953279</v>
      </c>
      <c r="K12" s="151">
        <v>685</v>
      </c>
      <c r="L12" s="201">
        <v>401178.89762367989</v>
      </c>
      <c r="M12" s="151">
        <v>51</v>
      </c>
      <c r="N12" s="201">
        <v>53020.781870642772</v>
      </c>
      <c r="O12" s="151">
        <v>28</v>
      </c>
      <c r="P12" s="201">
        <v>2806.9567703872426</v>
      </c>
      <c r="Q12" s="151">
        <v>1041</v>
      </c>
      <c r="R12" s="201">
        <v>58196.00838433679</v>
      </c>
      <c r="S12" s="151">
        <v>69891</v>
      </c>
      <c r="T12" s="201">
        <v>14509438.989187798</v>
      </c>
      <c r="U12" s="151">
        <v>2516</v>
      </c>
      <c r="V12" s="201">
        <v>949962.44500876253</v>
      </c>
      <c r="W12" s="151">
        <v>72407</v>
      </c>
      <c r="X12" s="201">
        <v>15459401.43419656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9180</v>
      </c>
      <c r="D13" s="201">
        <v>1665614.9645299539</v>
      </c>
      <c r="E13" s="151">
        <v>336</v>
      </c>
      <c r="F13" s="201">
        <v>287694.35887525539</v>
      </c>
      <c r="G13" s="151">
        <v>0</v>
      </c>
      <c r="H13" s="201">
        <v>0</v>
      </c>
      <c r="I13" s="151">
        <v>60</v>
      </c>
      <c r="J13" s="201">
        <v>12017.406773837933</v>
      </c>
      <c r="K13" s="151">
        <v>97</v>
      </c>
      <c r="L13" s="201">
        <v>56854.721257170044</v>
      </c>
      <c r="M13" s="151">
        <v>7</v>
      </c>
      <c r="N13" s="201">
        <v>7514.0586704545485</v>
      </c>
      <c r="O13" s="151">
        <v>3</v>
      </c>
      <c r="P13" s="201">
        <v>397.79944983794451</v>
      </c>
      <c r="Q13" s="151">
        <v>148</v>
      </c>
      <c r="R13" s="201">
        <v>8247.4872296874764</v>
      </c>
      <c r="S13" s="151">
        <v>9831</v>
      </c>
      <c r="T13" s="201">
        <v>2038340.7967861972</v>
      </c>
      <c r="U13" s="151">
        <v>731</v>
      </c>
      <c r="V13" s="201">
        <v>276179.79985782242</v>
      </c>
      <c r="W13" s="151">
        <v>10562</v>
      </c>
      <c r="X13" s="201">
        <v>2314520.5966440197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36885</v>
      </c>
      <c r="D14" s="201">
        <v>6692227.6974867359</v>
      </c>
      <c r="E14" s="151">
        <v>1977</v>
      </c>
      <c r="F14" s="201">
        <v>1687436.4890188258</v>
      </c>
      <c r="G14" s="151">
        <v>0</v>
      </c>
      <c r="H14" s="201">
        <v>0</v>
      </c>
      <c r="I14" s="151">
        <v>260</v>
      </c>
      <c r="J14" s="201">
        <v>52089.28865566379</v>
      </c>
      <c r="K14" s="151">
        <v>421</v>
      </c>
      <c r="L14" s="201">
        <v>246436.02756705467</v>
      </c>
      <c r="M14" s="151">
        <v>31</v>
      </c>
      <c r="N14" s="201">
        <v>32569.58663602766</v>
      </c>
      <c r="O14" s="151">
        <v>17</v>
      </c>
      <c r="P14" s="201">
        <v>1724.256385727331</v>
      </c>
      <c r="Q14" s="151">
        <v>640</v>
      </c>
      <c r="R14" s="201">
        <v>35748.622899771486</v>
      </c>
      <c r="S14" s="151">
        <v>40231</v>
      </c>
      <c r="T14" s="201">
        <v>8748231.9686498065</v>
      </c>
      <c r="U14" s="151">
        <v>6109</v>
      </c>
      <c r="V14" s="201">
        <v>2306460.2684512772</v>
      </c>
      <c r="W14" s="151">
        <v>46340</v>
      </c>
      <c r="X14" s="201">
        <v>11054692.237101085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9968</v>
      </c>
      <c r="D15" s="201">
        <v>1808492.8070573369</v>
      </c>
      <c r="E15" s="151">
        <v>280</v>
      </c>
      <c r="F15" s="201">
        <v>238827.33739406159</v>
      </c>
      <c r="G15" s="151">
        <v>0</v>
      </c>
      <c r="H15" s="201">
        <v>0</v>
      </c>
      <c r="I15" s="151">
        <v>30</v>
      </c>
      <c r="J15" s="201">
        <v>6084.5324301854589</v>
      </c>
      <c r="K15" s="151">
        <v>49</v>
      </c>
      <c r="L15" s="201">
        <v>28786.110165756374</v>
      </c>
      <c r="M15" s="151">
        <v>4</v>
      </c>
      <c r="N15" s="201">
        <v>3804.4425493051472</v>
      </c>
      <c r="O15" s="151">
        <v>3</v>
      </c>
      <c r="P15" s="201">
        <v>201.40981318184251</v>
      </c>
      <c r="Q15" s="151">
        <v>75</v>
      </c>
      <c r="R15" s="201">
        <v>4175.7847147040929</v>
      </c>
      <c r="S15" s="151">
        <v>10409</v>
      </c>
      <c r="T15" s="201">
        <v>2090372.4241245314</v>
      </c>
      <c r="U15" s="151">
        <v>196</v>
      </c>
      <c r="V15" s="201">
        <v>72850.021962911327</v>
      </c>
      <c r="W15" s="151">
        <v>10605</v>
      </c>
      <c r="X15" s="201">
        <v>2163222.4460874428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888</v>
      </c>
      <c r="D16" s="201">
        <v>161055.85553490429</v>
      </c>
      <c r="E16" s="151">
        <v>56</v>
      </c>
      <c r="F16" s="201">
        <v>45151.258071382945</v>
      </c>
      <c r="G16" s="151">
        <v>0</v>
      </c>
      <c r="H16" s="201">
        <v>0</v>
      </c>
      <c r="I16" s="151">
        <v>290</v>
      </c>
      <c r="J16" s="201">
        <v>58034.389125935209</v>
      </c>
      <c r="K16" s="151">
        <v>469</v>
      </c>
      <c r="L16" s="201">
        <v>274562.48083973565</v>
      </c>
      <c r="M16" s="151">
        <v>35</v>
      </c>
      <c r="N16" s="201">
        <v>36286.847320971574</v>
      </c>
      <c r="O16" s="151">
        <v>19</v>
      </c>
      <c r="P16" s="201">
        <v>1921.050730864572</v>
      </c>
      <c r="Q16" s="151">
        <v>713</v>
      </c>
      <c r="R16" s="201">
        <v>39828.716145388862</v>
      </c>
      <c r="S16" s="151">
        <v>2470</v>
      </c>
      <c r="T16" s="201">
        <v>616840.59776918311</v>
      </c>
      <c r="U16" s="151">
        <v>1125</v>
      </c>
      <c r="V16" s="201">
        <v>424715.66796808696</v>
      </c>
      <c r="W16" s="151">
        <v>3595</v>
      </c>
      <c r="X16" s="201">
        <v>1041556.26573727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7074</v>
      </c>
      <c r="D17" s="201">
        <v>1283616.0034719245</v>
      </c>
      <c r="E17" s="151">
        <v>545</v>
      </c>
      <c r="F17" s="201">
        <v>464553.92186603945</v>
      </c>
      <c r="G17" s="151">
        <v>0</v>
      </c>
      <c r="H17" s="201">
        <v>0</v>
      </c>
      <c r="I17" s="151">
        <v>162</v>
      </c>
      <c r="J17" s="201">
        <v>32539.750545446925</v>
      </c>
      <c r="K17" s="151">
        <v>263</v>
      </c>
      <c r="L17" s="201">
        <v>153946.56117214839</v>
      </c>
      <c r="M17" s="151">
        <v>20</v>
      </c>
      <c r="N17" s="201">
        <v>20345.953109678852</v>
      </c>
      <c r="O17" s="151">
        <v>11</v>
      </c>
      <c r="P17" s="201">
        <v>1077.1287939609949</v>
      </c>
      <c r="Q17" s="151">
        <v>400</v>
      </c>
      <c r="R17" s="201">
        <v>22331.870937833068</v>
      </c>
      <c r="S17" s="151">
        <v>8475</v>
      </c>
      <c r="T17" s="201">
        <v>1978411.189897032</v>
      </c>
      <c r="U17" s="151">
        <v>4822</v>
      </c>
      <c r="V17" s="201">
        <v>1820326.6285524564</v>
      </c>
      <c r="W17" s="151">
        <v>13297</v>
      </c>
      <c r="X17" s="201">
        <v>3798737.8184494884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1402</v>
      </c>
      <c r="D18" s="201">
        <v>254361.56534171314</v>
      </c>
      <c r="E18" s="151">
        <v>36</v>
      </c>
      <c r="F18" s="201">
        <v>26587.318393751262</v>
      </c>
      <c r="G18" s="151">
        <v>0</v>
      </c>
      <c r="H18" s="201">
        <v>0</v>
      </c>
      <c r="I18" s="151">
        <v>211</v>
      </c>
      <c r="J18" s="201">
        <v>42379.064195210471</v>
      </c>
      <c r="K18" s="151">
        <v>342</v>
      </c>
      <c r="L18" s="201">
        <v>200496.65683313756</v>
      </c>
      <c r="M18" s="151">
        <v>25</v>
      </c>
      <c r="N18" s="201">
        <v>26498.127321030435</v>
      </c>
      <c r="O18" s="151">
        <v>14</v>
      </c>
      <c r="P18" s="201">
        <v>1402.8291409925951</v>
      </c>
      <c r="Q18" s="151">
        <v>520</v>
      </c>
      <c r="R18" s="201">
        <v>29084.543557018962</v>
      </c>
      <c r="S18" s="151">
        <v>2550</v>
      </c>
      <c r="T18" s="201">
        <v>580810.10478285432</v>
      </c>
      <c r="U18" s="151">
        <v>78</v>
      </c>
      <c r="V18" s="201">
        <v>28090.380520174502</v>
      </c>
      <c r="W18" s="151">
        <v>2628</v>
      </c>
      <c r="X18" s="201">
        <v>608900.48530302884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108842</v>
      </c>
      <c r="D19" s="201">
        <v>19779113.253372639</v>
      </c>
      <c r="E19" s="151">
        <v>9808</v>
      </c>
      <c r="F19" s="201">
        <v>8372217.575988288</v>
      </c>
      <c r="G19" s="151">
        <v>8</v>
      </c>
      <c r="H19" s="201">
        <v>534200</v>
      </c>
      <c r="I19" s="151">
        <v>494</v>
      </c>
      <c r="J19" s="201">
        <v>98930.24790944549</v>
      </c>
      <c r="K19" s="151">
        <v>799</v>
      </c>
      <c r="L19" s="201">
        <v>468042.04722762655</v>
      </c>
      <c r="M19" s="151">
        <v>59</v>
      </c>
      <c r="N19" s="201">
        <v>61857.578849083235</v>
      </c>
      <c r="O19" s="151">
        <v>33</v>
      </c>
      <c r="P19" s="201">
        <v>3274.7828987851162</v>
      </c>
      <c r="Q19" s="151">
        <v>1215</v>
      </c>
      <c r="R19" s="201">
        <v>67895.343115059601</v>
      </c>
      <c r="S19" s="151">
        <v>121258</v>
      </c>
      <c r="T19" s="201">
        <v>29385530.829360928</v>
      </c>
      <c r="U19" s="151">
        <v>7689</v>
      </c>
      <c r="V19" s="201">
        <v>2906283.036058337</v>
      </c>
      <c r="W19" s="151">
        <v>128947</v>
      </c>
      <c r="X19" s="201">
        <v>32291813.865419261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110829</v>
      </c>
      <c r="D20" s="201">
        <v>20692602.230187882</v>
      </c>
      <c r="E20" s="151">
        <v>6840</v>
      </c>
      <c r="F20" s="201">
        <v>5839171.0301817833</v>
      </c>
      <c r="G20" s="151">
        <v>14</v>
      </c>
      <c r="H20" s="201">
        <v>900000</v>
      </c>
      <c r="I20" s="151">
        <v>736</v>
      </c>
      <c r="J20" s="201">
        <v>147561.53120321719</v>
      </c>
      <c r="K20" s="151">
        <v>1192</v>
      </c>
      <c r="L20" s="201">
        <v>698118.145014807</v>
      </c>
      <c r="M20" s="151">
        <v>89</v>
      </c>
      <c r="N20" s="201">
        <v>92264.997251896842</v>
      </c>
      <c r="O20" s="151">
        <v>49</v>
      </c>
      <c r="P20" s="201">
        <v>4884.5726066021998</v>
      </c>
      <c r="Q20" s="151">
        <v>1812</v>
      </c>
      <c r="R20" s="201">
        <v>101270.75392347675</v>
      </c>
      <c r="S20" s="151">
        <v>121561</v>
      </c>
      <c r="T20" s="201">
        <v>28475873.260369662</v>
      </c>
      <c r="U20" s="151">
        <v>32138</v>
      </c>
      <c r="V20" s="201">
        <v>12134518.547393745</v>
      </c>
      <c r="W20" s="151">
        <v>153699</v>
      </c>
      <c r="X20" s="201">
        <v>40610391.807763405</v>
      </c>
    </row>
    <row r="21" spans="1:24" s="193" customFormat="1" ht="20.25" customHeight="1" x14ac:dyDescent="0.25">
      <c r="A21" s="152" t="s">
        <v>20</v>
      </c>
      <c r="B21" s="153"/>
      <c r="C21" s="154">
        <v>397243</v>
      </c>
      <c r="D21" s="202">
        <v>72689928.115897581</v>
      </c>
      <c r="E21" s="155">
        <v>25333</v>
      </c>
      <c r="F21" s="202">
        <v>21618996.176708721</v>
      </c>
      <c r="G21" s="155">
        <v>22</v>
      </c>
      <c r="H21" s="202">
        <v>1434200.0000000002</v>
      </c>
      <c r="I21" s="155">
        <v>2935</v>
      </c>
      <c r="J21" s="202">
        <v>588320.77899982186</v>
      </c>
      <c r="K21" s="155">
        <v>4753</v>
      </c>
      <c r="L21" s="202">
        <v>2783363.7097692788</v>
      </c>
      <c r="M21" s="155">
        <v>352</v>
      </c>
      <c r="N21" s="202">
        <v>367856.1384870538</v>
      </c>
      <c r="O21" s="155">
        <v>197</v>
      </c>
      <c r="P21" s="202">
        <v>19474.557749335305</v>
      </c>
      <c r="Q21" s="155">
        <v>7226</v>
      </c>
      <c r="R21" s="202">
        <v>403761.66032126482</v>
      </c>
      <c r="S21" s="155">
        <v>438061</v>
      </c>
      <c r="T21" s="202">
        <v>99905901.137933046</v>
      </c>
      <c r="U21" s="155">
        <v>66003</v>
      </c>
      <c r="V21" s="202">
        <v>24921103.194507446</v>
      </c>
      <c r="W21" s="155">
        <v>504064</v>
      </c>
      <c r="X21" s="202">
        <v>124827004.33244048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673</v>
      </c>
      <c r="D22" s="201">
        <v>121969.65612387573</v>
      </c>
      <c r="E22" s="151">
        <v>795</v>
      </c>
      <c r="F22" s="201">
        <v>678416.94708081579</v>
      </c>
      <c r="G22" s="151">
        <v>0</v>
      </c>
      <c r="H22" s="201">
        <v>0</v>
      </c>
      <c r="I22" s="151">
        <v>78</v>
      </c>
      <c r="J22" s="201">
        <v>15589.024260070808</v>
      </c>
      <c r="K22" s="151">
        <v>126</v>
      </c>
      <c r="L22" s="201">
        <v>73752.153493472157</v>
      </c>
      <c r="M22" s="151">
        <v>9</v>
      </c>
      <c r="N22" s="201">
        <v>9747.2645396609132</v>
      </c>
      <c r="O22" s="151">
        <v>3</v>
      </c>
      <c r="P22" s="201">
        <v>516.02690920530938</v>
      </c>
      <c r="Q22" s="151">
        <v>191</v>
      </c>
      <c r="R22" s="201">
        <v>10698.670763822489</v>
      </c>
      <c r="S22" s="151">
        <v>1875</v>
      </c>
      <c r="T22" s="201">
        <v>910689.74317092309</v>
      </c>
      <c r="U22" s="151">
        <v>2188</v>
      </c>
      <c r="V22" s="201">
        <v>826006.95583699702</v>
      </c>
      <c r="W22" s="151">
        <v>4063</v>
      </c>
      <c r="X22" s="201">
        <v>1736696.6990079202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266</v>
      </c>
      <c r="D23" s="201">
        <v>47842.455788577368</v>
      </c>
      <c r="E23" s="151">
        <v>36</v>
      </c>
      <c r="F23" s="201">
        <v>26551.816674845155</v>
      </c>
      <c r="G23" s="151">
        <v>0</v>
      </c>
      <c r="H23" s="201">
        <v>0</v>
      </c>
      <c r="I23" s="151">
        <v>705</v>
      </c>
      <c r="J23" s="201">
        <v>141198.28327798715</v>
      </c>
      <c r="K23" s="151">
        <v>1141</v>
      </c>
      <c r="L23" s="201">
        <v>668013.42326511792</v>
      </c>
      <c r="M23" s="151">
        <v>85</v>
      </c>
      <c r="N23" s="201">
        <v>88286.283778627563</v>
      </c>
      <c r="O23" s="151">
        <v>47</v>
      </c>
      <c r="P23" s="201">
        <v>4673.9367704790839</v>
      </c>
      <c r="Q23" s="151">
        <v>1734</v>
      </c>
      <c r="R23" s="201">
        <v>96903.688133798933</v>
      </c>
      <c r="S23" s="151">
        <v>4014</v>
      </c>
      <c r="T23" s="201">
        <v>1073469.8876894331</v>
      </c>
      <c r="U23" s="151">
        <v>314</v>
      </c>
      <c r="V23" s="201">
        <v>117505.78481071659</v>
      </c>
      <c r="W23" s="151">
        <v>4328</v>
      </c>
      <c r="X23" s="201">
        <v>1190975.6725001496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7292</v>
      </c>
      <c r="D24" s="201">
        <v>1323032.0524566567</v>
      </c>
      <c r="E24" s="151">
        <v>0</v>
      </c>
      <c r="F24" s="201">
        <v>0</v>
      </c>
      <c r="G24" s="151">
        <v>0</v>
      </c>
      <c r="H24" s="201">
        <v>0</v>
      </c>
      <c r="I24" s="151">
        <v>5</v>
      </c>
      <c r="J24" s="201">
        <v>995.27412383747992</v>
      </c>
      <c r="K24" s="151">
        <v>8</v>
      </c>
      <c r="L24" s="201">
        <v>4708.6725073201869</v>
      </c>
      <c r="M24" s="151">
        <v>3</v>
      </c>
      <c r="N24" s="201">
        <v>622.30964636904662</v>
      </c>
      <c r="O24" s="151">
        <v>0</v>
      </c>
      <c r="P24" s="201">
        <v>32.945501999850265</v>
      </c>
      <c r="Q24" s="151">
        <v>3</v>
      </c>
      <c r="R24" s="201">
        <v>683.05174160019715</v>
      </c>
      <c r="S24" s="151">
        <v>7311</v>
      </c>
      <c r="T24" s="201">
        <v>1330074.3059777836</v>
      </c>
      <c r="U24" s="151">
        <v>78</v>
      </c>
      <c r="V24" s="201">
        <v>28153.985061150779</v>
      </c>
      <c r="W24" s="151">
        <v>7389</v>
      </c>
      <c r="X24" s="201">
        <v>1358228.2910389344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1114</v>
      </c>
      <c r="D25" s="201">
        <v>202085.43904555903</v>
      </c>
      <c r="E25" s="151">
        <v>103</v>
      </c>
      <c r="F25" s="201">
        <v>86928.159072857845</v>
      </c>
      <c r="G25" s="151">
        <v>0</v>
      </c>
      <c r="H25" s="201">
        <v>0</v>
      </c>
      <c r="I25" s="151">
        <v>3</v>
      </c>
      <c r="J25" s="201">
        <v>406.11760225552337</v>
      </c>
      <c r="K25" s="151">
        <v>3</v>
      </c>
      <c r="L25" s="201">
        <v>1921.3548736766279</v>
      </c>
      <c r="M25" s="151">
        <v>3</v>
      </c>
      <c r="N25" s="201">
        <v>253.93094765633509</v>
      </c>
      <c r="O25" s="151">
        <v>0</v>
      </c>
      <c r="P25" s="201">
        <v>13.443279551663039</v>
      </c>
      <c r="Q25" s="151">
        <v>3</v>
      </c>
      <c r="R25" s="201">
        <v>278.71651525065511</v>
      </c>
      <c r="S25" s="151">
        <v>1229</v>
      </c>
      <c r="T25" s="201">
        <v>291887.16133680765</v>
      </c>
      <c r="U25" s="151">
        <v>401</v>
      </c>
      <c r="V25" s="201">
        <v>150498.17870152133</v>
      </c>
      <c r="W25" s="151">
        <v>1630</v>
      </c>
      <c r="X25" s="201">
        <v>442385.34003832896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193</v>
      </c>
      <c r="D26" s="201">
        <v>34468.463397351508</v>
      </c>
      <c r="E26" s="151">
        <v>23</v>
      </c>
      <c r="F26" s="201">
        <v>15556.432557783724</v>
      </c>
      <c r="G26" s="151">
        <v>0</v>
      </c>
      <c r="H26" s="201">
        <v>0</v>
      </c>
      <c r="I26" s="151">
        <v>72</v>
      </c>
      <c r="J26" s="201">
        <v>14393.833397868784</v>
      </c>
      <c r="K26" s="151">
        <v>116</v>
      </c>
      <c r="L26" s="201">
        <v>68097.668744936745</v>
      </c>
      <c r="M26" s="151">
        <v>9</v>
      </c>
      <c r="N26" s="201">
        <v>8999.9540399840334</v>
      </c>
      <c r="O26" s="151">
        <v>3</v>
      </c>
      <c r="P26" s="201">
        <v>476.46377579533316</v>
      </c>
      <c r="Q26" s="151">
        <v>177</v>
      </c>
      <c r="R26" s="201">
        <v>9878.4171468350141</v>
      </c>
      <c r="S26" s="151">
        <v>593</v>
      </c>
      <c r="T26" s="201">
        <v>151871.23306055515</v>
      </c>
      <c r="U26" s="151">
        <v>22</v>
      </c>
      <c r="V26" s="201">
        <v>6120.2185792349728</v>
      </c>
      <c r="W26" s="151">
        <v>615</v>
      </c>
      <c r="X26" s="201">
        <v>157991.45163979012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405</v>
      </c>
      <c r="D27" s="201">
        <v>73046.534351756913</v>
      </c>
      <c r="E27" s="151">
        <v>40</v>
      </c>
      <c r="F27" s="201">
        <v>31533.942038056743</v>
      </c>
      <c r="G27" s="151">
        <v>0</v>
      </c>
      <c r="H27" s="201">
        <v>0</v>
      </c>
      <c r="I27" s="151">
        <v>6</v>
      </c>
      <c r="J27" s="201">
        <v>1129.6383160498826</v>
      </c>
      <c r="K27" s="151">
        <v>9</v>
      </c>
      <c r="L27" s="201">
        <v>5344.3536354494017</v>
      </c>
      <c r="M27" s="151">
        <v>3</v>
      </c>
      <c r="N27" s="201">
        <v>706.32281514104693</v>
      </c>
      <c r="O27" s="151">
        <v>0</v>
      </c>
      <c r="P27" s="201">
        <v>37.393217113927541</v>
      </c>
      <c r="Q27" s="151">
        <v>3</v>
      </c>
      <c r="R27" s="201">
        <v>775.26522661025433</v>
      </c>
      <c r="S27" s="151">
        <v>466</v>
      </c>
      <c r="T27" s="201">
        <v>112573.44960017818</v>
      </c>
      <c r="U27" s="151">
        <v>468</v>
      </c>
      <c r="V27" s="201">
        <v>175780.43159438507</v>
      </c>
      <c r="W27" s="151">
        <v>934</v>
      </c>
      <c r="X27" s="201">
        <v>288353.88119456323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1934</v>
      </c>
      <c r="D28" s="201">
        <v>350754.00373042427</v>
      </c>
      <c r="E28" s="151">
        <v>0</v>
      </c>
      <c r="F28" s="201">
        <v>0</v>
      </c>
      <c r="G28" s="151">
        <v>0</v>
      </c>
      <c r="H28" s="201">
        <v>0</v>
      </c>
      <c r="I28" s="151">
        <v>33</v>
      </c>
      <c r="J28" s="201">
        <v>6705.3869803065245</v>
      </c>
      <c r="K28" s="151">
        <v>54</v>
      </c>
      <c r="L28" s="201">
        <v>31723.3921478579</v>
      </c>
      <c r="M28" s="151">
        <v>4</v>
      </c>
      <c r="N28" s="201">
        <v>4192.6409021797808</v>
      </c>
      <c r="O28" s="151">
        <v>3</v>
      </c>
      <c r="P28" s="201">
        <v>221.96130179461167</v>
      </c>
      <c r="Q28" s="151">
        <v>82</v>
      </c>
      <c r="R28" s="201">
        <v>4601.8741423137362</v>
      </c>
      <c r="S28" s="151">
        <v>2110</v>
      </c>
      <c r="T28" s="201">
        <v>398199.25920487684</v>
      </c>
      <c r="U28" s="151">
        <v>711</v>
      </c>
      <c r="V28" s="201">
        <v>268506.56968559365</v>
      </c>
      <c r="W28" s="151">
        <v>2821</v>
      </c>
      <c r="X28" s="201">
        <v>666705.82889047044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1861</v>
      </c>
      <c r="D29" s="201">
        <v>337894.80700786383</v>
      </c>
      <c r="E29" s="151">
        <v>26</v>
      </c>
      <c r="F29" s="201">
        <v>18842.196081787231</v>
      </c>
      <c r="G29" s="151">
        <v>0</v>
      </c>
      <c r="H29" s="201">
        <v>0</v>
      </c>
      <c r="I29" s="151">
        <v>56</v>
      </c>
      <c r="J29" s="201">
        <v>11201.981862777704</v>
      </c>
      <c r="K29" s="151">
        <v>91</v>
      </c>
      <c r="L29" s="201">
        <v>52996.920909976157</v>
      </c>
      <c r="M29" s="151">
        <v>7</v>
      </c>
      <c r="N29" s="201">
        <v>7004.2023646502339</v>
      </c>
      <c r="O29" s="151">
        <v>3</v>
      </c>
      <c r="P29" s="201">
        <v>370.80730526728024</v>
      </c>
      <c r="Q29" s="151">
        <v>138</v>
      </c>
      <c r="R29" s="201">
        <v>7687.8651192518728</v>
      </c>
      <c r="S29" s="151">
        <v>2182</v>
      </c>
      <c r="T29" s="201">
        <v>435998.78065157431</v>
      </c>
      <c r="U29" s="151">
        <v>196</v>
      </c>
      <c r="V29" s="201">
        <v>73236.304495743228</v>
      </c>
      <c r="W29" s="151">
        <v>2378</v>
      </c>
      <c r="X29" s="201">
        <v>509235.08514731756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18296</v>
      </c>
      <c r="D30" s="201">
        <v>3319383.7897053719</v>
      </c>
      <c r="E30" s="151">
        <v>3743</v>
      </c>
      <c r="F30" s="201">
        <v>3194493.9142330107</v>
      </c>
      <c r="G30" s="151">
        <v>4</v>
      </c>
      <c r="H30" s="201">
        <v>300000</v>
      </c>
      <c r="I30" s="151">
        <v>3</v>
      </c>
      <c r="J30" s="201">
        <v>327.04961398260633</v>
      </c>
      <c r="K30" s="151">
        <v>3</v>
      </c>
      <c r="L30" s="201">
        <v>1547.281788008228</v>
      </c>
      <c r="M30" s="151">
        <v>3</v>
      </c>
      <c r="N30" s="201">
        <v>204.49253602405835</v>
      </c>
      <c r="O30" s="151">
        <v>0</v>
      </c>
      <c r="P30" s="201">
        <v>10.825975933112527</v>
      </c>
      <c r="Q30" s="151">
        <v>3</v>
      </c>
      <c r="R30" s="201">
        <v>224.45254334470118</v>
      </c>
      <c r="S30" s="151">
        <v>22055</v>
      </c>
      <c r="T30" s="201">
        <v>6816191.8063956751</v>
      </c>
      <c r="U30" s="151">
        <v>2909</v>
      </c>
      <c r="V30" s="201">
        <v>1098435.5347646684</v>
      </c>
      <c r="W30" s="151">
        <v>24964</v>
      </c>
      <c r="X30" s="201">
        <v>7914627.341160343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4997</v>
      </c>
      <c r="D31" s="201">
        <v>906851.39741131081</v>
      </c>
      <c r="E31" s="151">
        <v>2238</v>
      </c>
      <c r="F31" s="201">
        <v>1909541.251862311</v>
      </c>
      <c r="G31" s="151">
        <v>1</v>
      </c>
      <c r="H31" s="201">
        <v>40000</v>
      </c>
      <c r="I31" s="151">
        <v>66</v>
      </c>
      <c r="J31" s="201">
        <v>13181.467110884027</v>
      </c>
      <c r="K31" s="151">
        <v>107</v>
      </c>
      <c r="L31" s="201">
        <v>62361.926533217033</v>
      </c>
      <c r="M31" s="151">
        <v>8</v>
      </c>
      <c r="N31" s="201">
        <v>8241.904355727962</v>
      </c>
      <c r="O31" s="151">
        <v>3</v>
      </c>
      <c r="P31" s="201">
        <v>436.33210254494975</v>
      </c>
      <c r="Q31" s="151">
        <v>162</v>
      </c>
      <c r="R31" s="201">
        <v>9046.3761201986908</v>
      </c>
      <c r="S31" s="151">
        <v>7582</v>
      </c>
      <c r="T31" s="201">
        <v>2949660.6554961945</v>
      </c>
      <c r="U31" s="151">
        <v>7062</v>
      </c>
      <c r="V31" s="201">
        <v>2666688.2192795998</v>
      </c>
      <c r="W31" s="151">
        <v>14644</v>
      </c>
      <c r="X31" s="201">
        <v>5616348.8747757943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6868</v>
      </c>
      <c r="D32" s="201">
        <v>1246182.1895975864</v>
      </c>
      <c r="E32" s="151">
        <v>287</v>
      </c>
      <c r="F32" s="201">
        <v>245633.80814080336</v>
      </c>
      <c r="G32" s="151">
        <v>0</v>
      </c>
      <c r="H32" s="201">
        <v>0</v>
      </c>
      <c r="I32" s="151">
        <v>41</v>
      </c>
      <c r="J32" s="201">
        <v>8313.4662108777738</v>
      </c>
      <c r="K32" s="151">
        <v>67</v>
      </c>
      <c r="L32" s="201">
        <v>39331.264472909796</v>
      </c>
      <c r="M32" s="151">
        <v>5</v>
      </c>
      <c r="N32" s="201">
        <v>5198.1158696708599</v>
      </c>
      <c r="O32" s="151">
        <v>3</v>
      </c>
      <c r="P32" s="201">
        <v>275.19184023404341</v>
      </c>
      <c r="Q32" s="151">
        <v>102</v>
      </c>
      <c r="R32" s="201">
        <v>5705.4910180722354</v>
      </c>
      <c r="S32" s="151">
        <v>7373</v>
      </c>
      <c r="T32" s="201">
        <v>1550639.5271501546</v>
      </c>
      <c r="U32" s="151">
        <v>650</v>
      </c>
      <c r="V32" s="201">
        <v>245828.86037342114</v>
      </c>
      <c r="W32" s="151">
        <v>8023</v>
      </c>
      <c r="X32" s="201">
        <v>1796468.3875235759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2401</v>
      </c>
      <c r="D33" s="201">
        <v>435537.83570056391</v>
      </c>
      <c r="E33" s="151">
        <v>180</v>
      </c>
      <c r="F33" s="201">
        <v>153488.40006732356</v>
      </c>
      <c r="G33" s="151">
        <v>0</v>
      </c>
      <c r="H33" s="201">
        <v>0</v>
      </c>
      <c r="I33" s="151">
        <v>60</v>
      </c>
      <c r="J33" s="201">
        <v>11967.957209600982</v>
      </c>
      <c r="K33" s="151">
        <v>97</v>
      </c>
      <c r="L33" s="201">
        <v>56620.773847059827</v>
      </c>
      <c r="M33" s="151">
        <v>7</v>
      </c>
      <c r="N33" s="201">
        <v>7483.1396099702379</v>
      </c>
      <c r="O33" s="151">
        <v>3</v>
      </c>
      <c r="P33" s="201">
        <v>396.16257344535967</v>
      </c>
      <c r="Q33" s="151">
        <v>147</v>
      </c>
      <c r="R33" s="201">
        <v>8213.5502366878118</v>
      </c>
      <c r="S33" s="151">
        <v>2895</v>
      </c>
      <c r="T33" s="201">
        <v>673707.81924465159</v>
      </c>
      <c r="U33" s="151">
        <v>3511</v>
      </c>
      <c r="V33" s="201">
        <v>1325669.4288530699</v>
      </c>
      <c r="W33" s="151">
        <v>6406</v>
      </c>
      <c r="X33" s="201">
        <v>1999377.2480977213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108</v>
      </c>
      <c r="D35" s="201">
        <v>18930.905643075828</v>
      </c>
      <c r="E35" s="151">
        <v>16</v>
      </c>
      <c r="F35" s="201">
        <v>9509.3538119704081</v>
      </c>
      <c r="G35" s="151">
        <v>0</v>
      </c>
      <c r="H35" s="201">
        <v>0</v>
      </c>
      <c r="I35" s="151">
        <v>3</v>
      </c>
      <c r="J35" s="201">
        <v>743.83645044695857</v>
      </c>
      <c r="K35" s="151">
        <v>6</v>
      </c>
      <c r="L35" s="201">
        <v>3519.1131370498238</v>
      </c>
      <c r="M35" s="151">
        <v>3</v>
      </c>
      <c r="N35" s="201">
        <v>465.09457781265581</v>
      </c>
      <c r="O35" s="151">
        <v>0</v>
      </c>
      <c r="P35" s="201">
        <v>24.622427810414408</v>
      </c>
      <c r="Q35" s="151">
        <v>3</v>
      </c>
      <c r="R35" s="201">
        <v>510.49130161698935</v>
      </c>
      <c r="S35" s="151">
        <v>139</v>
      </c>
      <c r="T35" s="201">
        <v>33703.417349783078</v>
      </c>
      <c r="U35" s="151">
        <v>164</v>
      </c>
      <c r="V35" s="201">
        <v>60746.694919157962</v>
      </c>
      <c r="W35" s="151">
        <v>303</v>
      </c>
      <c r="X35" s="201">
        <v>94450.11226894104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9588</v>
      </c>
      <c r="D36" s="201">
        <v>1739440.9444309941</v>
      </c>
      <c r="E36" s="151">
        <v>306</v>
      </c>
      <c r="F36" s="201">
        <v>261021.62216706728</v>
      </c>
      <c r="G36" s="151">
        <v>0</v>
      </c>
      <c r="H36" s="201">
        <v>0</v>
      </c>
      <c r="I36" s="151">
        <v>44</v>
      </c>
      <c r="J36" s="201">
        <v>8740.5098343724458</v>
      </c>
      <c r="K36" s="151">
        <v>71</v>
      </c>
      <c r="L36" s="201">
        <v>41351.620997022641</v>
      </c>
      <c r="M36" s="151">
        <v>5</v>
      </c>
      <c r="N36" s="201">
        <v>5465.1311169842929</v>
      </c>
      <c r="O36" s="151">
        <v>3</v>
      </c>
      <c r="P36" s="201">
        <v>289.32781163619393</v>
      </c>
      <c r="Q36" s="151">
        <v>107</v>
      </c>
      <c r="R36" s="201">
        <v>5998.5689588938185</v>
      </c>
      <c r="S36" s="151">
        <v>10124</v>
      </c>
      <c r="T36" s="201">
        <v>2062307.7253169708</v>
      </c>
      <c r="U36" s="151">
        <v>1682</v>
      </c>
      <c r="V36" s="201">
        <v>635005.46821261197</v>
      </c>
      <c r="W36" s="151">
        <v>11806</v>
      </c>
      <c r="X36" s="201">
        <v>2697313.1935295826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799</v>
      </c>
      <c r="D37" s="201">
        <v>144689.60097474034</v>
      </c>
      <c r="E37" s="151">
        <v>922</v>
      </c>
      <c r="F37" s="201">
        <v>786705.64417981158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1721</v>
      </c>
      <c r="T37" s="201">
        <v>931395.24515455193</v>
      </c>
      <c r="U37" s="151">
        <v>540</v>
      </c>
      <c r="V37" s="201">
        <v>203925.28191443573</v>
      </c>
      <c r="W37" s="151">
        <v>2261</v>
      </c>
      <c r="X37" s="201">
        <v>1135320.5270689877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673</v>
      </c>
      <c r="D39" s="201">
        <v>121861.00861272344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673</v>
      </c>
      <c r="T39" s="201">
        <v>121861.00861272344</v>
      </c>
      <c r="U39" s="151">
        <v>12</v>
      </c>
      <c r="V39" s="201">
        <v>1596.8772178850249</v>
      </c>
      <c r="W39" s="151">
        <v>685</v>
      </c>
      <c r="X39" s="201">
        <v>123457.88583060846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4598</v>
      </c>
      <c r="D40" s="201">
        <v>834436.933754522</v>
      </c>
      <c r="E40" s="151">
        <v>21</v>
      </c>
      <c r="F40" s="201">
        <v>14019.152088223504</v>
      </c>
      <c r="G40" s="151">
        <v>0</v>
      </c>
      <c r="H40" s="201">
        <v>0</v>
      </c>
      <c r="I40" s="151">
        <v>73</v>
      </c>
      <c r="J40" s="201">
        <v>14614.01230516429</v>
      </c>
      <c r="K40" s="151">
        <v>118</v>
      </c>
      <c r="L40" s="201">
        <v>69139.34193088951</v>
      </c>
      <c r="M40" s="151">
        <v>9</v>
      </c>
      <c r="N40" s="201">
        <v>9137.6241096214144</v>
      </c>
      <c r="O40" s="151">
        <v>3</v>
      </c>
      <c r="P40" s="201">
        <v>483.7521242582269</v>
      </c>
      <c r="Q40" s="151">
        <v>179</v>
      </c>
      <c r="R40" s="201">
        <v>10029.52484921549</v>
      </c>
      <c r="S40" s="151">
        <v>5001</v>
      </c>
      <c r="T40" s="201">
        <v>951860.3411618945</v>
      </c>
      <c r="U40" s="151">
        <v>562</v>
      </c>
      <c r="V40" s="201">
        <v>212371.51248164466</v>
      </c>
      <c r="W40" s="151">
        <v>5563</v>
      </c>
      <c r="X40" s="201">
        <v>1164231.8536435391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2158</v>
      </c>
      <c r="D41" s="201">
        <v>391368.91230813629</v>
      </c>
      <c r="E41" s="151">
        <v>297</v>
      </c>
      <c r="F41" s="201">
        <v>253753.4139664121</v>
      </c>
      <c r="G41" s="151">
        <v>0</v>
      </c>
      <c r="H41" s="201">
        <v>0</v>
      </c>
      <c r="I41" s="151">
        <v>7</v>
      </c>
      <c r="J41" s="201">
        <v>1325.0880804915057</v>
      </c>
      <c r="K41" s="151">
        <v>11</v>
      </c>
      <c r="L41" s="201">
        <v>6269.0324855736681</v>
      </c>
      <c r="M41" s="151">
        <v>3</v>
      </c>
      <c r="N41" s="201">
        <v>828.53062792292656</v>
      </c>
      <c r="O41" s="151">
        <v>0</v>
      </c>
      <c r="P41" s="201">
        <v>43.862983031737365</v>
      </c>
      <c r="Q41" s="151">
        <v>3</v>
      </c>
      <c r="R41" s="201">
        <v>909.40143973961199</v>
      </c>
      <c r="S41" s="151">
        <v>2479</v>
      </c>
      <c r="T41" s="201">
        <v>654498.24189130799</v>
      </c>
      <c r="U41" s="151">
        <v>120</v>
      </c>
      <c r="V41" s="201">
        <v>44489.176731431238</v>
      </c>
      <c r="W41" s="151">
        <v>2599</v>
      </c>
      <c r="X41" s="201">
        <v>698987.41862273926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84</v>
      </c>
      <c r="D42" s="201">
        <v>14717.828224335362</v>
      </c>
      <c r="E42" s="151">
        <v>169</v>
      </c>
      <c r="F42" s="201">
        <v>145482.22537909984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253</v>
      </c>
      <c r="T42" s="201">
        <v>160200.05360343517</v>
      </c>
      <c r="U42" s="151">
        <v>523</v>
      </c>
      <c r="V42" s="201">
        <v>196296.51979166668</v>
      </c>
      <c r="W42" s="151">
        <v>776</v>
      </c>
      <c r="X42" s="201">
        <v>356496.57339510182</v>
      </c>
    </row>
    <row r="43" spans="1:24" s="193" customFormat="1" ht="20.25" customHeight="1" x14ac:dyDescent="0.25">
      <c r="A43" s="152" t="s">
        <v>37</v>
      </c>
      <c r="B43" s="153"/>
      <c r="C43" s="154">
        <v>64308</v>
      </c>
      <c r="D43" s="202">
        <v>11664494.758265428</v>
      </c>
      <c r="E43" s="155">
        <v>9202</v>
      </c>
      <c r="F43" s="202">
        <v>7831478.2794021787</v>
      </c>
      <c r="G43" s="155">
        <v>5</v>
      </c>
      <c r="H43" s="202">
        <v>340000</v>
      </c>
      <c r="I43" s="155">
        <v>1255</v>
      </c>
      <c r="J43" s="202">
        <v>250832.92663697439</v>
      </c>
      <c r="K43" s="155">
        <v>2028</v>
      </c>
      <c r="L43" s="202">
        <v>1186698.2947695376</v>
      </c>
      <c r="M43" s="155">
        <v>166</v>
      </c>
      <c r="N43" s="202">
        <v>156836.94183800335</v>
      </c>
      <c r="O43" s="155">
        <v>74</v>
      </c>
      <c r="P43" s="202">
        <v>8303.0559001010988</v>
      </c>
      <c r="Q43" s="155">
        <v>3037</v>
      </c>
      <c r="R43" s="202">
        <v>172145.40525725251</v>
      </c>
      <c r="S43" s="155">
        <v>80075</v>
      </c>
      <c r="T43" s="202">
        <v>21610789.66206947</v>
      </c>
      <c r="U43" s="155">
        <v>22113</v>
      </c>
      <c r="V43" s="202">
        <v>8336862.0033049332</v>
      </c>
      <c r="W43" s="155">
        <v>102188</v>
      </c>
      <c r="X43" s="202">
        <v>29947651.665374409</v>
      </c>
    </row>
    <row r="44" spans="1:24" s="193" customFormat="1" ht="20.25" customHeight="1" x14ac:dyDescent="0.25">
      <c r="A44" s="152" t="s">
        <v>38</v>
      </c>
      <c r="B44" s="153"/>
      <c r="C44" s="154">
        <v>461551</v>
      </c>
      <c r="D44" s="202">
        <v>84354422.874163017</v>
      </c>
      <c r="E44" s="155">
        <v>34535</v>
      </c>
      <c r="F44" s="202">
        <v>29450474.456110895</v>
      </c>
      <c r="G44" s="155">
        <v>27</v>
      </c>
      <c r="H44" s="202">
        <v>1774200.0000000002</v>
      </c>
      <c r="I44" s="155">
        <v>4190</v>
      </c>
      <c r="J44" s="202">
        <v>839153.70563679631</v>
      </c>
      <c r="K44" s="155">
        <v>6781</v>
      </c>
      <c r="L44" s="202">
        <v>3970062.0045388164</v>
      </c>
      <c r="M44" s="155">
        <v>518</v>
      </c>
      <c r="N44" s="202">
        <v>524693.08032505715</v>
      </c>
      <c r="O44" s="155">
        <v>271</v>
      </c>
      <c r="P44" s="202">
        <v>27777.6136494364</v>
      </c>
      <c r="Q44" s="155">
        <v>10263</v>
      </c>
      <c r="R44" s="202">
        <v>575907.06557851727</v>
      </c>
      <c r="S44" s="155">
        <v>518136</v>
      </c>
      <c r="T44" s="202">
        <v>121516690.80000253</v>
      </c>
      <c r="U44" s="155">
        <v>88116</v>
      </c>
      <c r="V44" s="202">
        <v>33257965.197812378</v>
      </c>
      <c r="W44" s="155">
        <v>606252</v>
      </c>
      <c r="X44" s="202">
        <v>154774655.99781489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36961</v>
      </c>
      <c r="D45" s="201">
        <v>6705893.574762241</v>
      </c>
      <c r="E45" s="151">
        <v>0</v>
      </c>
      <c r="F45" s="201">
        <v>0</v>
      </c>
      <c r="G45" s="151">
        <v>0</v>
      </c>
      <c r="H45" s="201">
        <v>0</v>
      </c>
      <c r="I45" s="151">
        <v>141</v>
      </c>
      <c r="J45" s="201">
        <v>28265.785116984429</v>
      </c>
      <c r="K45" s="151">
        <v>228</v>
      </c>
      <c r="L45" s="201">
        <v>133726.29920789329</v>
      </c>
      <c r="M45" s="151">
        <v>17</v>
      </c>
      <c r="N45" s="201">
        <v>17673.593956880923</v>
      </c>
      <c r="O45" s="151">
        <v>3</v>
      </c>
      <c r="P45" s="201">
        <v>935.65225679574758</v>
      </c>
      <c r="Q45" s="151">
        <v>347</v>
      </c>
      <c r="R45" s="201">
        <v>19398.669461445596</v>
      </c>
      <c r="S45" s="151">
        <v>37697</v>
      </c>
      <c r="T45" s="201">
        <v>6905893.574762241</v>
      </c>
      <c r="U45" s="151">
        <v>2814</v>
      </c>
      <c r="V45" s="201">
        <v>1062182.2548915441</v>
      </c>
      <c r="W45" s="151">
        <v>40511</v>
      </c>
      <c r="X45" s="201">
        <v>7968075.8296537856</v>
      </c>
    </row>
    <row r="46" spans="1:24" s="193" customFormat="1" ht="20.25" customHeight="1" x14ac:dyDescent="0.25">
      <c r="A46" s="152" t="s">
        <v>40</v>
      </c>
      <c r="B46" s="153"/>
      <c r="C46" s="154">
        <v>36961</v>
      </c>
      <c r="D46" s="202">
        <v>6705893.574762241</v>
      </c>
      <c r="E46" s="155">
        <v>0</v>
      </c>
      <c r="F46" s="202">
        <v>0</v>
      </c>
      <c r="G46" s="155">
        <v>0</v>
      </c>
      <c r="H46" s="202">
        <v>0</v>
      </c>
      <c r="I46" s="155">
        <v>141</v>
      </c>
      <c r="J46" s="202">
        <v>28265.785116984429</v>
      </c>
      <c r="K46" s="155">
        <v>228</v>
      </c>
      <c r="L46" s="202">
        <v>133726.29920789329</v>
      </c>
      <c r="M46" s="155">
        <v>17</v>
      </c>
      <c r="N46" s="202">
        <v>17673.593956880923</v>
      </c>
      <c r="O46" s="155">
        <v>3</v>
      </c>
      <c r="P46" s="202">
        <v>935.65225679574758</v>
      </c>
      <c r="Q46" s="155">
        <v>347</v>
      </c>
      <c r="R46" s="202">
        <v>19398.669461445596</v>
      </c>
      <c r="S46" s="155">
        <v>37697</v>
      </c>
      <c r="T46" s="202">
        <v>6905893.574762241</v>
      </c>
      <c r="U46" s="155">
        <v>2814</v>
      </c>
      <c r="V46" s="202">
        <v>1062182.2548915441</v>
      </c>
      <c r="W46" s="155">
        <v>40511</v>
      </c>
      <c r="X46" s="202">
        <v>7968075.8296537856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42832</v>
      </c>
      <c r="D49" s="201">
        <v>7156073.6287727766</v>
      </c>
      <c r="E49" s="151">
        <v>478</v>
      </c>
      <c r="F49" s="201">
        <v>408048.60222912481</v>
      </c>
      <c r="G49" s="151">
        <v>0</v>
      </c>
      <c r="H49" s="201">
        <v>0</v>
      </c>
      <c r="I49" s="151">
        <v>29</v>
      </c>
      <c r="J49" s="201">
        <v>5906.8615694965747</v>
      </c>
      <c r="K49" s="151">
        <v>48</v>
      </c>
      <c r="L49" s="201">
        <v>27945.543856394281</v>
      </c>
      <c r="M49" s="151">
        <v>4</v>
      </c>
      <c r="N49" s="201">
        <v>3693.3512551207136</v>
      </c>
      <c r="O49" s="151">
        <v>3</v>
      </c>
      <c r="P49" s="201">
        <v>195.52856342768277</v>
      </c>
      <c r="Q49" s="151">
        <v>73</v>
      </c>
      <c r="R49" s="201">
        <v>4053.850075875921</v>
      </c>
      <c r="S49" s="151">
        <v>43467</v>
      </c>
      <c r="T49" s="201">
        <v>7605917.3663222166</v>
      </c>
      <c r="U49" s="151">
        <v>313</v>
      </c>
      <c r="V49" s="201">
        <v>116954.26635612961</v>
      </c>
      <c r="W49" s="151">
        <v>43780</v>
      </c>
      <c r="X49" s="201">
        <v>7722871.6326783467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42832</v>
      </c>
      <c r="D51" s="202">
        <v>7156073.6287727766</v>
      </c>
      <c r="E51" s="155">
        <v>478</v>
      </c>
      <c r="F51" s="202">
        <v>408048.60222912481</v>
      </c>
      <c r="G51" s="155">
        <v>0</v>
      </c>
      <c r="H51" s="202">
        <v>0</v>
      </c>
      <c r="I51" s="155">
        <v>29</v>
      </c>
      <c r="J51" s="202">
        <v>5906.8615694965747</v>
      </c>
      <c r="K51" s="155">
        <v>48</v>
      </c>
      <c r="L51" s="202">
        <v>27945.543856394281</v>
      </c>
      <c r="M51" s="155">
        <v>4</v>
      </c>
      <c r="N51" s="202">
        <v>3693.3512551207136</v>
      </c>
      <c r="O51" s="155">
        <v>3</v>
      </c>
      <c r="P51" s="202">
        <v>195.52856342768277</v>
      </c>
      <c r="Q51" s="155">
        <v>73</v>
      </c>
      <c r="R51" s="202">
        <v>4053.850075875921</v>
      </c>
      <c r="S51" s="155">
        <v>43467</v>
      </c>
      <c r="T51" s="202">
        <v>7605917.3663222166</v>
      </c>
      <c r="U51" s="155">
        <v>313</v>
      </c>
      <c r="V51" s="202">
        <v>116954.26635612961</v>
      </c>
      <c r="W51" s="155">
        <v>43780</v>
      </c>
      <c r="X51" s="202">
        <v>7722871.6326783467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87</v>
      </c>
      <c r="D52" s="201">
        <v>15253.110709449225</v>
      </c>
      <c r="E52" s="151">
        <v>72</v>
      </c>
      <c r="F52" s="201">
        <v>59386.015239017899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159</v>
      </c>
      <c r="T52" s="201">
        <v>74639.125948467117</v>
      </c>
      <c r="U52" s="151">
        <v>116</v>
      </c>
      <c r="V52" s="201">
        <v>42585.286609422132</v>
      </c>
      <c r="W52" s="151">
        <v>275</v>
      </c>
      <c r="X52" s="201">
        <v>117224.41255788926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381</v>
      </c>
      <c r="D53" s="201">
        <v>68927.867154252162</v>
      </c>
      <c r="E53" s="151">
        <v>21</v>
      </c>
      <c r="F53" s="201">
        <v>13765.816777212336</v>
      </c>
      <c r="G53" s="151">
        <v>0</v>
      </c>
      <c r="H53" s="201">
        <v>0</v>
      </c>
      <c r="I53" s="151">
        <v>27</v>
      </c>
      <c r="J53" s="201">
        <v>5495.4499169512164</v>
      </c>
      <c r="K53" s="151">
        <v>44</v>
      </c>
      <c r="L53" s="201">
        <v>25999.142667883305</v>
      </c>
      <c r="M53" s="151">
        <v>3</v>
      </c>
      <c r="N53" s="201">
        <v>3436.1101253900933</v>
      </c>
      <c r="O53" s="151">
        <v>3</v>
      </c>
      <c r="P53" s="201">
        <v>181.91004055336748</v>
      </c>
      <c r="Q53" s="151">
        <v>67</v>
      </c>
      <c r="R53" s="201">
        <v>3771.5002799199988</v>
      </c>
      <c r="S53" s="151">
        <v>546</v>
      </c>
      <c r="T53" s="201">
        <v>121577.79696216249</v>
      </c>
      <c r="U53" s="151">
        <v>77</v>
      </c>
      <c r="V53" s="201">
        <v>27675.86821015138</v>
      </c>
      <c r="W53" s="151">
        <v>623</v>
      </c>
      <c r="X53" s="201">
        <v>149253.66517231386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468</v>
      </c>
      <c r="D55" s="202">
        <v>84180.977863701395</v>
      </c>
      <c r="E55" s="155">
        <v>93</v>
      </c>
      <c r="F55" s="202">
        <v>73151.832016230241</v>
      </c>
      <c r="G55" s="155">
        <v>0</v>
      </c>
      <c r="H55" s="202">
        <v>0</v>
      </c>
      <c r="I55" s="155">
        <v>27</v>
      </c>
      <c r="J55" s="202">
        <v>5495.4499169512164</v>
      </c>
      <c r="K55" s="155">
        <v>44</v>
      </c>
      <c r="L55" s="202">
        <v>25999.142667883305</v>
      </c>
      <c r="M55" s="155">
        <v>3</v>
      </c>
      <c r="N55" s="202">
        <v>3436.1101253900933</v>
      </c>
      <c r="O55" s="155">
        <v>3</v>
      </c>
      <c r="P55" s="202">
        <v>181.91004055336748</v>
      </c>
      <c r="Q55" s="155">
        <v>67</v>
      </c>
      <c r="R55" s="202">
        <v>3771.5002799199988</v>
      </c>
      <c r="S55" s="155">
        <v>705</v>
      </c>
      <c r="T55" s="202">
        <v>196216.9229106296</v>
      </c>
      <c r="U55" s="155">
        <v>193</v>
      </c>
      <c r="V55" s="202">
        <v>70261.154819573509</v>
      </c>
      <c r="W55" s="155">
        <v>898</v>
      </c>
      <c r="X55" s="202">
        <v>266478.07773020311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541812</v>
      </c>
      <c r="D58" s="204">
        <v>98300571.055561721</v>
      </c>
      <c r="E58" s="205">
        <v>35106</v>
      </c>
      <c r="F58" s="204">
        <v>29931674.890356254</v>
      </c>
      <c r="G58" s="205">
        <v>27</v>
      </c>
      <c r="H58" s="204">
        <v>1774200.0000000002</v>
      </c>
      <c r="I58" s="205">
        <v>4387</v>
      </c>
      <c r="J58" s="204">
        <v>878821.80224022851</v>
      </c>
      <c r="K58" s="205">
        <v>7101</v>
      </c>
      <c r="L58" s="204">
        <v>4157732.9902709876</v>
      </c>
      <c r="M58" s="205">
        <v>542</v>
      </c>
      <c r="N58" s="204">
        <v>549496.13566244894</v>
      </c>
      <c r="O58" s="205">
        <v>280</v>
      </c>
      <c r="P58" s="204">
        <v>29090.704510213196</v>
      </c>
      <c r="Q58" s="205">
        <v>10750</v>
      </c>
      <c r="R58" s="204">
        <v>603131.08539575886</v>
      </c>
      <c r="S58" s="205">
        <v>600005</v>
      </c>
      <c r="T58" s="204">
        <v>136224718.66399762</v>
      </c>
      <c r="U58" s="205">
        <v>91436</v>
      </c>
      <c r="V58" s="204">
        <v>34507362.873879626</v>
      </c>
      <c r="W58" s="205">
        <v>691441</v>
      </c>
      <c r="X58" s="204">
        <v>170732081.53787723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4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E32FA-E74C-4FD4-8F05-86536CCE3F6C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0.140625" style="162" bestFit="1" customWidth="1"/>
    <col min="9" max="9" width="5.5703125" style="162" bestFit="1" customWidth="1"/>
    <col min="10" max="10" width="10.140625" style="162" bestFit="1" customWidth="1"/>
    <col min="11" max="11" width="6.710937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28515625" style="162" bestFit="1" customWidth="1"/>
    <col min="16" max="16" width="7.28515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7.855468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83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114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17231</v>
      </c>
      <c r="D9" s="201">
        <v>3331105.1419166075</v>
      </c>
      <c r="E9" s="151">
        <v>1836</v>
      </c>
      <c r="F9" s="201">
        <v>1264170.4304547317</v>
      </c>
      <c r="G9" s="151">
        <v>0</v>
      </c>
      <c r="H9" s="201">
        <v>0</v>
      </c>
      <c r="I9" s="151">
        <v>183</v>
      </c>
      <c r="J9" s="201">
        <v>47496.900914436468</v>
      </c>
      <c r="K9" s="151">
        <v>1126</v>
      </c>
      <c r="L9" s="201">
        <v>451565.50873232505</v>
      </c>
      <c r="M9" s="151">
        <v>11</v>
      </c>
      <c r="N9" s="201">
        <v>4945.6605784076573</v>
      </c>
      <c r="O9" s="151">
        <v>3</v>
      </c>
      <c r="P9" s="201">
        <v>513.83486528910737</v>
      </c>
      <c r="Q9" s="151">
        <v>3468</v>
      </c>
      <c r="R9" s="201">
        <v>395478.09490954172</v>
      </c>
      <c r="S9" s="151">
        <v>23858</v>
      </c>
      <c r="T9" s="201">
        <v>5495275.5723713394</v>
      </c>
      <c r="U9" s="151">
        <v>67463</v>
      </c>
      <c r="V9" s="201">
        <v>31953305.264299706</v>
      </c>
      <c r="W9" s="151">
        <v>91321</v>
      </c>
      <c r="X9" s="201">
        <v>37448580.836671047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10205</v>
      </c>
      <c r="D10" s="201">
        <v>1973105.8814979543</v>
      </c>
      <c r="E10" s="151">
        <v>333</v>
      </c>
      <c r="F10" s="201">
        <v>229294.71556924807</v>
      </c>
      <c r="G10" s="151">
        <v>0</v>
      </c>
      <c r="H10" s="201">
        <v>0</v>
      </c>
      <c r="I10" s="151">
        <v>12</v>
      </c>
      <c r="J10" s="201">
        <v>3143.8660365057008</v>
      </c>
      <c r="K10" s="151">
        <v>75</v>
      </c>
      <c r="L10" s="201">
        <v>29889.559925571382</v>
      </c>
      <c r="M10" s="151">
        <v>3</v>
      </c>
      <c r="N10" s="201">
        <v>327.35808065774404</v>
      </c>
      <c r="O10" s="151">
        <v>1</v>
      </c>
      <c r="P10" s="201">
        <v>34.011229159246142</v>
      </c>
      <c r="Q10" s="151">
        <v>230</v>
      </c>
      <c r="R10" s="201">
        <v>26177.079490046934</v>
      </c>
      <c r="S10" s="151">
        <v>10859</v>
      </c>
      <c r="T10" s="201">
        <v>2261972.4718291434</v>
      </c>
      <c r="U10" s="151">
        <v>114</v>
      </c>
      <c r="V10" s="201">
        <v>52225.177942339498</v>
      </c>
      <c r="W10" s="151">
        <v>10973</v>
      </c>
      <c r="X10" s="201">
        <v>2314197.6497714827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365</v>
      </c>
      <c r="D11" s="201">
        <v>70765.026807122398</v>
      </c>
      <c r="E11" s="151">
        <v>9</v>
      </c>
      <c r="F11" s="201">
        <v>1551.9357400354252</v>
      </c>
      <c r="G11" s="151">
        <v>0</v>
      </c>
      <c r="H11" s="201">
        <v>0</v>
      </c>
      <c r="I11" s="151">
        <v>0</v>
      </c>
      <c r="J11" s="201">
        <v>0</v>
      </c>
      <c r="K11" s="151">
        <v>0</v>
      </c>
      <c r="L11" s="201">
        <v>0</v>
      </c>
      <c r="M11" s="151">
        <v>0</v>
      </c>
      <c r="N11" s="201">
        <v>0</v>
      </c>
      <c r="O11" s="151">
        <v>0</v>
      </c>
      <c r="P11" s="201">
        <v>0</v>
      </c>
      <c r="Q11" s="151">
        <v>0</v>
      </c>
      <c r="R11" s="201">
        <v>0</v>
      </c>
      <c r="S11" s="151">
        <v>374</v>
      </c>
      <c r="T11" s="201">
        <v>72316.962547157818</v>
      </c>
      <c r="U11" s="151">
        <v>29</v>
      </c>
      <c r="V11" s="201">
        <v>9689.6190892087634</v>
      </c>
      <c r="W11" s="151">
        <v>403</v>
      </c>
      <c r="X11" s="201">
        <v>82006.58163636658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43252</v>
      </c>
      <c r="D12" s="201">
        <v>8361676.8249324011</v>
      </c>
      <c r="E12" s="151">
        <v>1025</v>
      </c>
      <c r="F12" s="201">
        <v>705793.45100616408</v>
      </c>
      <c r="G12" s="151">
        <v>0</v>
      </c>
      <c r="H12" s="201">
        <v>0</v>
      </c>
      <c r="I12" s="151">
        <v>279</v>
      </c>
      <c r="J12" s="201">
        <v>72379.999560166238</v>
      </c>
      <c r="K12" s="151">
        <v>1716</v>
      </c>
      <c r="L12" s="201">
        <v>688135.66136264871</v>
      </c>
      <c r="M12" s="151">
        <v>17</v>
      </c>
      <c r="N12" s="201">
        <v>7536.6372036512248</v>
      </c>
      <c r="O12" s="151">
        <v>3</v>
      </c>
      <c r="P12" s="201">
        <v>783.02724193778965</v>
      </c>
      <c r="Q12" s="151">
        <v>5285</v>
      </c>
      <c r="R12" s="201">
        <v>602664.67463159619</v>
      </c>
      <c r="S12" s="151">
        <v>51577</v>
      </c>
      <c r="T12" s="201">
        <v>10438970.275938567</v>
      </c>
      <c r="U12" s="151">
        <v>1197</v>
      </c>
      <c r="V12" s="201">
        <v>566838.85055547091</v>
      </c>
      <c r="W12" s="151">
        <v>52774</v>
      </c>
      <c r="X12" s="201">
        <v>11005809.126494037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8029</v>
      </c>
      <c r="D13" s="201">
        <v>1552178.6600243559</v>
      </c>
      <c r="E13" s="151">
        <v>102</v>
      </c>
      <c r="F13" s="201">
        <v>68943.814677660732</v>
      </c>
      <c r="G13" s="151">
        <v>0</v>
      </c>
      <c r="H13" s="201">
        <v>0</v>
      </c>
      <c r="I13" s="151">
        <v>26</v>
      </c>
      <c r="J13" s="201">
        <v>6666.4687794365354</v>
      </c>
      <c r="K13" s="151">
        <v>158</v>
      </c>
      <c r="L13" s="201">
        <v>63379.869167831101</v>
      </c>
      <c r="M13" s="151">
        <v>3</v>
      </c>
      <c r="N13" s="201">
        <v>694.15248584405163</v>
      </c>
      <c r="O13" s="151">
        <v>3</v>
      </c>
      <c r="P13" s="201">
        <v>72.119738788992393</v>
      </c>
      <c r="Q13" s="151">
        <v>487</v>
      </c>
      <c r="R13" s="201">
        <v>55507.671488186803</v>
      </c>
      <c r="S13" s="151">
        <v>8808</v>
      </c>
      <c r="T13" s="201">
        <v>1747442.7563621041</v>
      </c>
      <c r="U13" s="151">
        <v>148</v>
      </c>
      <c r="V13" s="201">
        <v>68463.936129490874</v>
      </c>
      <c r="W13" s="151">
        <v>8956</v>
      </c>
      <c r="X13" s="201">
        <v>1815906.6924915949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47433</v>
      </c>
      <c r="D14" s="201">
        <v>9170202.2980666943</v>
      </c>
      <c r="E14" s="151">
        <v>6274</v>
      </c>
      <c r="F14" s="201">
        <v>4320098.5640071118</v>
      </c>
      <c r="G14" s="151">
        <v>0</v>
      </c>
      <c r="H14" s="201">
        <v>0</v>
      </c>
      <c r="I14" s="151">
        <v>191</v>
      </c>
      <c r="J14" s="201">
        <v>49499.048300738788</v>
      </c>
      <c r="K14" s="151">
        <v>1174</v>
      </c>
      <c r="L14" s="201">
        <v>470600.44965786877</v>
      </c>
      <c r="M14" s="151">
        <v>12</v>
      </c>
      <c r="N14" s="201">
        <v>5154.1361043885045</v>
      </c>
      <c r="O14" s="151">
        <v>3</v>
      </c>
      <c r="P14" s="201">
        <v>535.49466019620832</v>
      </c>
      <c r="Q14" s="151">
        <v>3614</v>
      </c>
      <c r="R14" s="201">
        <v>412148.77065508906</v>
      </c>
      <c r="S14" s="151">
        <v>58701</v>
      </c>
      <c r="T14" s="201">
        <v>14428238.761452086</v>
      </c>
      <c r="U14" s="151">
        <v>1087</v>
      </c>
      <c r="V14" s="201">
        <v>515187.075590313</v>
      </c>
      <c r="W14" s="151">
        <v>59788</v>
      </c>
      <c r="X14" s="201">
        <v>14943425.837042401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8920</v>
      </c>
      <c r="D15" s="201">
        <v>1724389.6181333263</v>
      </c>
      <c r="E15" s="151">
        <v>142</v>
      </c>
      <c r="F15" s="201">
        <v>97165.847885720883</v>
      </c>
      <c r="G15" s="151">
        <v>1</v>
      </c>
      <c r="H15" s="201">
        <v>50000</v>
      </c>
      <c r="I15" s="151">
        <v>8</v>
      </c>
      <c r="J15" s="201">
        <v>2097.5869243342777</v>
      </c>
      <c r="K15" s="151">
        <v>50</v>
      </c>
      <c r="L15" s="201">
        <v>19942.309674132543</v>
      </c>
      <c r="M15" s="151">
        <v>3</v>
      </c>
      <c r="N15" s="201">
        <v>218.413259849345</v>
      </c>
      <c r="O15" s="151">
        <v>0</v>
      </c>
      <c r="P15" s="201">
        <v>22.692286737594287</v>
      </c>
      <c r="Q15" s="151">
        <v>153</v>
      </c>
      <c r="R15" s="201">
        <v>17465.343312341196</v>
      </c>
      <c r="S15" s="151">
        <v>9277</v>
      </c>
      <c r="T15" s="201">
        <v>1911301.8114764423</v>
      </c>
      <c r="U15" s="151">
        <v>208</v>
      </c>
      <c r="V15" s="201">
        <v>97887.740875842705</v>
      </c>
      <c r="W15" s="151">
        <v>9485</v>
      </c>
      <c r="X15" s="201">
        <v>2009189.552352285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910</v>
      </c>
      <c r="D17" s="201">
        <v>175813.04909923239</v>
      </c>
      <c r="E17" s="151">
        <v>183</v>
      </c>
      <c r="F17" s="201">
        <v>125909.267515814</v>
      </c>
      <c r="G17" s="151">
        <v>0</v>
      </c>
      <c r="H17" s="201">
        <v>0</v>
      </c>
      <c r="I17" s="151">
        <v>49</v>
      </c>
      <c r="J17" s="201">
        <v>12578.907480112819</v>
      </c>
      <c r="K17" s="151">
        <v>298</v>
      </c>
      <c r="L17" s="201">
        <v>119590.97638363017</v>
      </c>
      <c r="M17" s="151">
        <v>3</v>
      </c>
      <c r="N17" s="201">
        <v>1309.7908631112903</v>
      </c>
      <c r="O17" s="151">
        <v>3</v>
      </c>
      <c r="P17" s="201">
        <v>136.08216759597826</v>
      </c>
      <c r="Q17" s="151">
        <v>918</v>
      </c>
      <c r="R17" s="201">
        <v>104736.98852984259</v>
      </c>
      <c r="S17" s="151">
        <v>2364</v>
      </c>
      <c r="T17" s="201">
        <v>540075.06203933933</v>
      </c>
      <c r="U17" s="151">
        <v>390</v>
      </c>
      <c r="V17" s="201">
        <v>184718.93494845025</v>
      </c>
      <c r="W17" s="151">
        <v>2754</v>
      </c>
      <c r="X17" s="201">
        <v>724793.99698778952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3294</v>
      </c>
      <c r="D18" s="201">
        <v>636791.75978361582</v>
      </c>
      <c r="E18" s="151">
        <v>72</v>
      </c>
      <c r="F18" s="201">
        <v>48455.675514152732</v>
      </c>
      <c r="G18" s="151">
        <v>0</v>
      </c>
      <c r="H18" s="201">
        <v>0</v>
      </c>
      <c r="I18" s="151">
        <v>157</v>
      </c>
      <c r="J18" s="201">
        <v>40840.583178228932</v>
      </c>
      <c r="K18" s="151">
        <v>968</v>
      </c>
      <c r="L18" s="201">
        <v>388282.14819793345</v>
      </c>
      <c r="M18" s="151">
        <v>10</v>
      </c>
      <c r="N18" s="201">
        <v>4252.5650797219423</v>
      </c>
      <c r="O18" s="151">
        <v>3</v>
      </c>
      <c r="P18" s="201">
        <v>441.8249433477344</v>
      </c>
      <c r="Q18" s="151">
        <v>2982</v>
      </c>
      <c r="R18" s="201">
        <v>340054.94504614011</v>
      </c>
      <c r="S18" s="151">
        <v>7486</v>
      </c>
      <c r="T18" s="201">
        <v>1459119.5017431409</v>
      </c>
      <c r="U18" s="151">
        <v>170</v>
      </c>
      <c r="V18" s="201">
        <v>79868.560627208237</v>
      </c>
      <c r="W18" s="151">
        <v>7656</v>
      </c>
      <c r="X18" s="201">
        <v>1538988.062370349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80905</v>
      </c>
      <c r="D19" s="201">
        <v>15640977.751678923</v>
      </c>
      <c r="E19" s="151">
        <v>4533</v>
      </c>
      <c r="F19" s="201">
        <v>3121433.4482300621</v>
      </c>
      <c r="G19" s="151">
        <v>0</v>
      </c>
      <c r="H19" s="201">
        <v>0</v>
      </c>
      <c r="I19" s="151">
        <v>20</v>
      </c>
      <c r="J19" s="201">
        <v>5277.4334349373848</v>
      </c>
      <c r="K19" s="151">
        <v>125</v>
      </c>
      <c r="L19" s="201">
        <v>50173.945414702779</v>
      </c>
      <c r="M19" s="151">
        <v>3</v>
      </c>
      <c r="N19" s="201">
        <v>549.51784204529531</v>
      </c>
      <c r="O19" s="151">
        <v>3</v>
      </c>
      <c r="P19" s="201">
        <v>57.092762809900819</v>
      </c>
      <c r="Q19" s="151">
        <v>385</v>
      </c>
      <c r="R19" s="201">
        <v>43942.010545504643</v>
      </c>
      <c r="S19" s="151">
        <v>85974</v>
      </c>
      <c r="T19" s="201">
        <v>18862411.199908983</v>
      </c>
      <c r="U19" s="151">
        <v>4800</v>
      </c>
      <c r="V19" s="201">
        <v>2273495.5170446271</v>
      </c>
      <c r="W19" s="151">
        <v>90774</v>
      </c>
      <c r="X19" s="201">
        <v>21135906.716953609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84973</v>
      </c>
      <c r="D20" s="201">
        <v>16557464.635878731</v>
      </c>
      <c r="E20" s="151">
        <v>4836</v>
      </c>
      <c r="F20" s="201">
        <v>3329837.9114098893</v>
      </c>
      <c r="G20" s="151">
        <v>1</v>
      </c>
      <c r="H20" s="201">
        <v>50000</v>
      </c>
      <c r="I20" s="151">
        <v>305</v>
      </c>
      <c r="J20" s="201">
        <v>79161.501524060775</v>
      </c>
      <c r="K20" s="151">
        <v>1877</v>
      </c>
      <c r="L20" s="201">
        <v>752609.18122054159</v>
      </c>
      <c r="M20" s="151">
        <v>19</v>
      </c>
      <c r="N20" s="201">
        <v>8242.7676306794292</v>
      </c>
      <c r="O20" s="151">
        <v>3</v>
      </c>
      <c r="P20" s="201">
        <v>856.39144214851217</v>
      </c>
      <c r="Q20" s="151">
        <v>5780</v>
      </c>
      <c r="R20" s="201">
        <v>659130.15818256966</v>
      </c>
      <c r="S20" s="151">
        <v>97794</v>
      </c>
      <c r="T20" s="201">
        <v>21437302.547288619</v>
      </c>
      <c r="U20" s="151">
        <v>14603</v>
      </c>
      <c r="V20" s="201">
        <v>6916988.1886110269</v>
      </c>
      <c r="W20" s="151">
        <v>112397</v>
      </c>
      <c r="X20" s="201">
        <v>28354290.735899646</v>
      </c>
    </row>
    <row r="21" spans="1:24" s="193" customFormat="1" ht="20.25" customHeight="1" x14ac:dyDescent="0.25">
      <c r="A21" s="152" t="s">
        <v>20</v>
      </c>
      <c r="B21" s="153"/>
      <c r="C21" s="154">
        <v>305517</v>
      </c>
      <c r="D21" s="202">
        <v>59194470.647818968</v>
      </c>
      <c r="E21" s="155">
        <v>19345</v>
      </c>
      <c r="F21" s="202">
        <v>13312655.06201059</v>
      </c>
      <c r="G21" s="155">
        <v>2</v>
      </c>
      <c r="H21" s="202">
        <v>100000</v>
      </c>
      <c r="I21" s="155">
        <v>1230</v>
      </c>
      <c r="J21" s="202">
        <v>319142.29613295797</v>
      </c>
      <c r="K21" s="155">
        <v>7567</v>
      </c>
      <c r="L21" s="202">
        <v>3034169.6097371858</v>
      </c>
      <c r="M21" s="155">
        <v>84</v>
      </c>
      <c r="N21" s="202">
        <v>33230.999128356481</v>
      </c>
      <c r="O21" s="155">
        <v>25</v>
      </c>
      <c r="P21" s="202">
        <v>3452.5713380110633</v>
      </c>
      <c r="Q21" s="155">
        <v>23302</v>
      </c>
      <c r="R21" s="202">
        <v>2657305.7367908587</v>
      </c>
      <c r="S21" s="155">
        <v>357072</v>
      </c>
      <c r="T21" s="202">
        <v>78654426.922956914</v>
      </c>
      <c r="U21" s="155">
        <v>90209</v>
      </c>
      <c r="V21" s="202">
        <v>42718668.865713686</v>
      </c>
      <c r="W21" s="155">
        <v>447281</v>
      </c>
      <c r="X21" s="202">
        <v>121373095.78867061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1394</v>
      </c>
      <c r="D22" s="201">
        <v>269342.79029683286</v>
      </c>
      <c r="E22" s="151">
        <v>342</v>
      </c>
      <c r="F22" s="201">
        <v>235915.29644484268</v>
      </c>
      <c r="G22" s="151">
        <v>0</v>
      </c>
      <c r="H22" s="201">
        <v>0</v>
      </c>
      <c r="I22" s="151">
        <v>10</v>
      </c>
      <c r="J22" s="201">
        <v>2706.9660538481367</v>
      </c>
      <c r="K22" s="151">
        <v>64</v>
      </c>
      <c r="L22" s="201">
        <v>25735.837069225152</v>
      </c>
      <c r="M22" s="151">
        <v>3</v>
      </c>
      <c r="N22" s="201">
        <v>281.86544894206617</v>
      </c>
      <c r="O22" s="151">
        <v>1</v>
      </c>
      <c r="P22" s="201">
        <v>29.284721968006881</v>
      </c>
      <c r="Q22" s="151">
        <v>198</v>
      </c>
      <c r="R22" s="201">
        <v>22539.276402247826</v>
      </c>
      <c r="S22" s="151">
        <v>2012</v>
      </c>
      <c r="T22" s="201">
        <v>556551.3164379067</v>
      </c>
      <c r="U22" s="151">
        <v>988</v>
      </c>
      <c r="V22" s="201">
        <v>468209.20007874526</v>
      </c>
      <c r="W22" s="151">
        <v>3000</v>
      </c>
      <c r="X22" s="201">
        <v>1024760.5165166518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310</v>
      </c>
      <c r="D23" s="201">
        <v>60091.006227857164</v>
      </c>
      <c r="E23" s="151">
        <v>0</v>
      </c>
      <c r="F23" s="201">
        <v>0</v>
      </c>
      <c r="G23" s="151">
        <v>0</v>
      </c>
      <c r="H23" s="201">
        <v>0</v>
      </c>
      <c r="I23" s="151">
        <v>183</v>
      </c>
      <c r="J23" s="201">
        <v>47543.789808423833</v>
      </c>
      <c r="K23" s="151">
        <v>1127</v>
      </c>
      <c r="L23" s="201">
        <v>452011.29375955119</v>
      </c>
      <c r="M23" s="151">
        <v>11</v>
      </c>
      <c r="N23" s="201">
        <v>4950.5429296788743</v>
      </c>
      <c r="O23" s="151">
        <v>3</v>
      </c>
      <c r="P23" s="201">
        <v>514.34212256403896</v>
      </c>
      <c r="Q23" s="151">
        <v>3471</v>
      </c>
      <c r="R23" s="201">
        <v>395868.51049686497</v>
      </c>
      <c r="S23" s="151">
        <v>5105</v>
      </c>
      <c r="T23" s="201">
        <v>960979.4853449401</v>
      </c>
      <c r="U23" s="151">
        <v>45</v>
      </c>
      <c r="V23" s="201">
        <v>18812.09001482731</v>
      </c>
      <c r="W23" s="151">
        <v>5150</v>
      </c>
      <c r="X23" s="201">
        <v>979791.57535976742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2134</v>
      </c>
      <c r="D24" s="201">
        <v>412628.69932211936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2134</v>
      </c>
      <c r="T24" s="201">
        <v>412628.69932211936</v>
      </c>
      <c r="U24" s="151">
        <v>18</v>
      </c>
      <c r="V24" s="201">
        <v>7387.3430189608462</v>
      </c>
      <c r="W24" s="151">
        <v>2152</v>
      </c>
      <c r="X24" s="201">
        <v>420016.0423410802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359</v>
      </c>
      <c r="D25" s="201">
        <v>69682.052613994572</v>
      </c>
      <c r="E25" s="151">
        <v>99</v>
      </c>
      <c r="F25" s="201">
        <v>66540.107761720865</v>
      </c>
      <c r="G25" s="151">
        <v>0</v>
      </c>
      <c r="H25" s="201">
        <v>0</v>
      </c>
      <c r="I25" s="151">
        <v>4</v>
      </c>
      <c r="J25" s="201">
        <v>1152.5429340667852</v>
      </c>
      <c r="K25" s="151">
        <v>27</v>
      </c>
      <c r="L25" s="201">
        <v>10957.528308958077</v>
      </c>
      <c r="M25" s="151">
        <v>3</v>
      </c>
      <c r="N25" s="201">
        <v>120.00964366506447</v>
      </c>
      <c r="O25" s="151">
        <v>0</v>
      </c>
      <c r="P25" s="201">
        <v>12.468534406759948</v>
      </c>
      <c r="Q25" s="151">
        <v>84</v>
      </c>
      <c r="R25" s="201">
        <v>9596.5310386734254</v>
      </c>
      <c r="S25" s="151">
        <v>576</v>
      </c>
      <c r="T25" s="201">
        <v>158061.24083548554</v>
      </c>
      <c r="U25" s="151">
        <v>378</v>
      </c>
      <c r="V25" s="201">
        <v>178621.16991643462</v>
      </c>
      <c r="W25" s="151">
        <v>954</v>
      </c>
      <c r="X25" s="201">
        <v>336682.41075192014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1041</v>
      </c>
      <c r="D26" s="201">
        <v>201412.9527647174</v>
      </c>
      <c r="E26" s="151">
        <v>242</v>
      </c>
      <c r="F26" s="201">
        <v>166609.39269386369</v>
      </c>
      <c r="G26" s="151">
        <v>0</v>
      </c>
      <c r="H26" s="201">
        <v>0</v>
      </c>
      <c r="I26" s="151">
        <v>25</v>
      </c>
      <c r="J26" s="201">
        <v>6380.6967676729555</v>
      </c>
      <c r="K26" s="151">
        <v>151</v>
      </c>
      <c r="L26" s="201">
        <v>60662.959613964638</v>
      </c>
      <c r="M26" s="151">
        <v>3</v>
      </c>
      <c r="N26" s="201">
        <v>664.39619973314439</v>
      </c>
      <c r="O26" s="151">
        <v>3</v>
      </c>
      <c r="P26" s="201">
        <v>69.02817659565136</v>
      </c>
      <c r="Q26" s="151">
        <v>466</v>
      </c>
      <c r="R26" s="201">
        <v>53128.220016303996</v>
      </c>
      <c r="S26" s="151">
        <v>1931</v>
      </c>
      <c r="T26" s="201">
        <v>488927.64623285143</v>
      </c>
      <c r="U26" s="151">
        <v>449</v>
      </c>
      <c r="V26" s="201">
        <v>212896.17486338798</v>
      </c>
      <c r="W26" s="151">
        <v>2380</v>
      </c>
      <c r="X26" s="201">
        <v>701823.8210962395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611</v>
      </c>
      <c r="D27" s="201">
        <v>118201.28347407469</v>
      </c>
      <c r="E27" s="151">
        <v>0</v>
      </c>
      <c r="F27" s="201">
        <v>0</v>
      </c>
      <c r="G27" s="151">
        <v>0</v>
      </c>
      <c r="H27" s="201">
        <v>0</v>
      </c>
      <c r="I27" s="151">
        <v>3</v>
      </c>
      <c r="J27" s="201">
        <v>104.29710345726058</v>
      </c>
      <c r="K27" s="151">
        <v>2</v>
      </c>
      <c r="L27" s="201">
        <v>991.57994890716941</v>
      </c>
      <c r="M27" s="151">
        <v>0</v>
      </c>
      <c r="N27" s="201">
        <v>10.860036404057215</v>
      </c>
      <c r="O27" s="151">
        <v>0</v>
      </c>
      <c r="P27" s="201">
        <v>1.1283154705513994</v>
      </c>
      <c r="Q27" s="151">
        <v>3</v>
      </c>
      <c r="R27" s="201">
        <v>868.41918074119826</v>
      </c>
      <c r="S27" s="151">
        <v>619</v>
      </c>
      <c r="T27" s="201">
        <v>120177.56805905492</v>
      </c>
      <c r="U27" s="151">
        <v>66</v>
      </c>
      <c r="V27" s="201">
        <v>29122.145401215166</v>
      </c>
      <c r="W27" s="151">
        <v>685</v>
      </c>
      <c r="X27" s="201">
        <v>149299.71346027008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1453</v>
      </c>
      <c r="D29" s="201">
        <v>280992.54762346321</v>
      </c>
      <c r="E29" s="151">
        <v>27</v>
      </c>
      <c r="F29" s="201">
        <v>15006.060352561097</v>
      </c>
      <c r="G29" s="151">
        <v>0</v>
      </c>
      <c r="H29" s="201">
        <v>0</v>
      </c>
      <c r="I29" s="151">
        <v>3</v>
      </c>
      <c r="J29" s="201">
        <v>153.78630699186164</v>
      </c>
      <c r="K29" s="151">
        <v>4</v>
      </c>
      <c r="L29" s="201">
        <v>1462.0868017883276</v>
      </c>
      <c r="M29" s="151">
        <v>0</v>
      </c>
      <c r="N29" s="201">
        <v>16.01314741268466</v>
      </c>
      <c r="O29" s="151">
        <v>0</v>
      </c>
      <c r="P29" s="201">
        <v>1.663703627291913</v>
      </c>
      <c r="Q29" s="151">
        <v>11</v>
      </c>
      <c r="R29" s="201">
        <v>1280.4859799564244</v>
      </c>
      <c r="S29" s="151">
        <v>1498</v>
      </c>
      <c r="T29" s="201">
        <v>298912.64391580084</v>
      </c>
      <c r="U29" s="151">
        <v>72</v>
      </c>
      <c r="V29" s="201">
        <v>31863.517931526618</v>
      </c>
      <c r="W29" s="151">
        <v>1570</v>
      </c>
      <c r="X29" s="201">
        <v>330776.16184732749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26446</v>
      </c>
      <c r="D30" s="201">
        <v>5112607.4597043004</v>
      </c>
      <c r="E30" s="151">
        <v>20498</v>
      </c>
      <c r="F30" s="201">
        <v>14116307.922233777</v>
      </c>
      <c r="G30" s="151">
        <v>1</v>
      </c>
      <c r="H30" s="201">
        <v>40000</v>
      </c>
      <c r="I30" s="151">
        <v>25</v>
      </c>
      <c r="J30" s="201">
        <v>6420.9681294394713</v>
      </c>
      <c r="K30" s="151">
        <v>152</v>
      </c>
      <c r="L30" s="201">
        <v>61045.830024735238</v>
      </c>
      <c r="M30" s="151">
        <v>3</v>
      </c>
      <c r="N30" s="201">
        <v>668.58949408483772</v>
      </c>
      <c r="O30" s="151">
        <v>3</v>
      </c>
      <c r="P30" s="201">
        <v>69.463843541281861</v>
      </c>
      <c r="Q30" s="151">
        <v>469</v>
      </c>
      <c r="R30" s="201">
        <v>53463.535397396445</v>
      </c>
      <c r="S30" s="151">
        <v>47597</v>
      </c>
      <c r="T30" s="201">
        <v>19390583.768827274</v>
      </c>
      <c r="U30" s="151">
        <v>7063</v>
      </c>
      <c r="V30" s="201">
        <v>3344917.8784468607</v>
      </c>
      <c r="W30" s="151">
        <v>54660</v>
      </c>
      <c r="X30" s="201">
        <v>22735501.647274137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2484</v>
      </c>
      <c r="D31" s="201">
        <v>480065.87887745566</v>
      </c>
      <c r="E31" s="151">
        <v>1031</v>
      </c>
      <c r="F31" s="201">
        <v>709919.11376289965</v>
      </c>
      <c r="G31" s="151">
        <v>0</v>
      </c>
      <c r="H31" s="201">
        <v>0</v>
      </c>
      <c r="I31" s="151">
        <v>33</v>
      </c>
      <c r="J31" s="201">
        <v>8601.5101421976542</v>
      </c>
      <c r="K31" s="151">
        <v>204</v>
      </c>
      <c r="L31" s="201">
        <v>81776.815506865372</v>
      </c>
      <c r="M31" s="151">
        <v>3</v>
      </c>
      <c r="N31" s="201">
        <v>895.64053245652269</v>
      </c>
      <c r="O31" s="151">
        <v>3</v>
      </c>
      <c r="P31" s="201">
        <v>93.053561813664714</v>
      </c>
      <c r="Q31" s="151">
        <v>628</v>
      </c>
      <c r="R31" s="201">
        <v>71619.595781827011</v>
      </c>
      <c r="S31" s="151">
        <v>4386</v>
      </c>
      <c r="T31" s="201">
        <v>1352971.6081655156</v>
      </c>
      <c r="U31" s="151">
        <v>3648</v>
      </c>
      <c r="V31" s="201">
        <v>1728105.0839090887</v>
      </c>
      <c r="W31" s="151">
        <v>8034</v>
      </c>
      <c r="X31" s="201">
        <v>3081076.6920746039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5951</v>
      </c>
      <c r="D32" s="201">
        <v>1150546.8673722101</v>
      </c>
      <c r="E32" s="151">
        <v>160</v>
      </c>
      <c r="F32" s="201">
        <v>109539.40092765556</v>
      </c>
      <c r="G32" s="151">
        <v>0</v>
      </c>
      <c r="H32" s="201">
        <v>0</v>
      </c>
      <c r="I32" s="151">
        <v>6</v>
      </c>
      <c r="J32" s="201">
        <v>1501.0153273254361</v>
      </c>
      <c r="K32" s="151">
        <v>36</v>
      </c>
      <c r="L32" s="201">
        <v>14270.546853567696</v>
      </c>
      <c r="M32" s="151">
        <v>3</v>
      </c>
      <c r="N32" s="201">
        <v>156.2946674207692</v>
      </c>
      <c r="O32" s="151">
        <v>0</v>
      </c>
      <c r="P32" s="201">
        <v>16.238407004755242</v>
      </c>
      <c r="Q32" s="151">
        <v>110</v>
      </c>
      <c r="R32" s="201">
        <v>12498.050833886258</v>
      </c>
      <c r="S32" s="151">
        <v>6266</v>
      </c>
      <c r="T32" s="201">
        <v>1288528.4143890706</v>
      </c>
      <c r="U32" s="151">
        <v>617</v>
      </c>
      <c r="V32" s="201">
        <v>291628.62560573081</v>
      </c>
      <c r="W32" s="151">
        <v>6883</v>
      </c>
      <c r="X32" s="201">
        <v>1580157.0399948014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3155</v>
      </c>
      <c r="D33" s="201">
        <v>609719.18958662334</v>
      </c>
      <c r="E33" s="151">
        <v>1290</v>
      </c>
      <c r="F33" s="201">
        <v>888861.498372584</v>
      </c>
      <c r="G33" s="151">
        <v>0</v>
      </c>
      <c r="H33" s="201">
        <v>0</v>
      </c>
      <c r="I33" s="151">
        <v>36</v>
      </c>
      <c r="J33" s="201">
        <v>9319.5296114384801</v>
      </c>
      <c r="K33" s="151">
        <v>221</v>
      </c>
      <c r="L33" s="201">
        <v>88603.215138528496</v>
      </c>
      <c r="M33" s="151">
        <v>2</v>
      </c>
      <c r="N33" s="201">
        <v>970.40500161527177</v>
      </c>
      <c r="O33" s="151">
        <v>3</v>
      </c>
      <c r="P33" s="201">
        <v>100.82129886911916</v>
      </c>
      <c r="Q33" s="151">
        <v>680</v>
      </c>
      <c r="R33" s="201">
        <v>77598.111565727639</v>
      </c>
      <c r="S33" s="151">
        <v>5387</v>
      </c>
      <c r="T33" s="201">
        <v>1675172.7705753865</v>
      </c>
      <c r="U33" s="151">
        <v>10212</v>
      </c>
      <c r="V33" s="201">
        <v>4837172.0372512573</v>
      </c>
      <c r="W33" s="151">
        <v>15599</v>
      </c>
      <c r="X33" s="201">
        <v>6512344.8078266438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1759</v>
      </c>
      <c r="D34" s="201">
        <v>340146.94784359995</v>
      </c>
      <c r="E34" s="151">
        <v>4399</v>
      </c>
      <c r="F34" s="201">
        <v>3029821.2196292435</v>
      </c>
      <c r="G34" s="151">
        <v>0</v>
      </c>
      <c r="H34" s="201">
        <v>0</v>
      </c>
      <c r="I34" s="151">
        <v>86</v>
      </c>
      <c r="J34" s="201">
        <v>22241.229287993072</v>
      </c>
      <c r="K34" s="151">
        <v>527</v>
      </c>
      <c r="L34" s="201">
        <v>211453.20694412381</v>
      </c>
      <c r="M34" s="151">
        <v>5</v>
      </c>
      <c r="N34" s="201">
        <v>2315.8894325149513</v>
      </c>
      <c r="O34" s="151">
        <v>3</v>
      </c>
      <c r="P34" s="201">
        <v>240.61188909246252</v>
      </c>
      <c r="Q34" s="151">
        <v>1624</v>
      </c>
      <c r="R34" s="201">
        <v>185189.32431206945</v>
      </c>
      <c r="S34" s="151">
        <v>8403</v>
      </c>
      <c r="T34" s="201">
        <v>3791408.4293386373</v>
      </c>
      <c r="U34" s="151">
        <v>8356</v>
      </c>
      <c r="V34" s="201">
        <v>3958103.2524714679</v>
      </c>
      <c r="W34" s="151">
        <v>16759</v>
      </c>
      <c r="X34" s="201">
        <v>7749511.6818101052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106</v>
      </c>
      <c r="D35" s="201">
        <v>20476.522996289401</v>
      </c>
      <c r="E35" s="151">
        <v>32</v>
      </c>
      <c r="F35" s="201">
        <v>19152.642184672794</v>
      </c>
      <c r="G35" s="151">
        <v>0</v>
      </c>
      <c r="H35" s="201">
        <v>0</v>
      </c>
      <c r="I35" s="151">
        <v>3</v>
      </c>
      <c r="J35" s="201">
        <v>573.43928664854423</v>
      </c>
      <c r="K35" s="151">
        <v>14</v>
      </c>
      <c r="L35" s="201">
        <v>5451.8378718862077</v>
      </c>
      <c r="M35" s="151">
        <v>3</v>
      </c>
      <c r="N35" s="201">
        <v>59.709918320711182</v>
      </c>
      <c r="O35" s="151">
        <v>0</v>
      </c>
      <c r="P35" s="201">
        <v>6.2036278774764879</v>
      </c>
      <c r="Q35" s="151">
        <v>42</v>
      </c>
      <c r="R35" s="201">
        <v>4774.6836585947303</v>
      </c>
      <c r="S35" s="151">
        <v>200</v>
      </c>
      <c r="T35" s="201">
        <v>50495.039544289873</v>
      </c>
      <c r="U35" s="151">
        <v>69</v>
      </c>
      <c r="V35" s="201">
        <v>30747.616196047726</v>
      </c>
      <c r="W35" s="151">
        <v>269</v>
      </c>
      <c r="X35" s="201">
        <v>81242.655740337606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8823</v>
      </c>
      <c r="D36" s="201">
        <v>1705776.9065406031</v>
      </c>
      <c r="E36" s="151">
        <v>158</v>
      </c>
      <c r="F36" s="201">
        <v>108067.83048599149</v>
      </c>
      <c r="G36" s="151">
        <v>0</v>
      </c>
      <c r="H36" s="201">
        <v>0</v>
      </c>
      <c r="I36" s="151">
        <v>40</v>
      </c>
      <c r="J36" s="201">
        <v>10498.675953925183</v>
      </c>
      <c r="K36" s="151">
        <v>249</v>
      </c>
      <c r="L36" s="201">
        <v>99813.669036859137</v>
      </c>
      <c r="M36" s="151">
        <v>2</v>
      </c>
      <c r="N36" s="201">
        <v>1093.1847508186047</v>
      </c>
      <c r="O36" s="151">
        <v>3</v>
      </c>
      <c r="P36" s="201">
        <v>113.57763644868622</v>
      </c>
      <c r="Q36" s="151">
        <v>767</v>
      </c>
      <c r="R36" s="201">
        <v>87416.153167773664</v>
      </c>
      <c r="S36" s="151">
        <v>10042</v>
      </c>
      <c r="T36" s="201">
        <v>2012779.9975724199</v>
      </c>
      <c r="U36" s="151">
        <v>1232</v>
      </c>
      <c r="V36" s="201">
        <v>584015.00418157422</v>
      </c>
      <c r="W36" s="151">
        <v>11274</v>
      </c>
      <c r="X36" s="201">
        <v>2596795.0017539943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113</v>
      </c>
      <c r="D37" s="201">
        <v>21527.988436150772</v>
      </c>
      <c r="E37" s="151">
        <v>16</v>
      </c>
      <c r="F37" s="201">
        <v>7339.0523945253217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129</v>
      </c>
      <c r="T37" s="201">
        <v>28867.040830676091</v>
      </c>
      <c r="U37" s="151">
        <v>0</v>
      </c>
      <c r="V37" s="201">
        <v>0</v>
      </c>
      <c r="W37" s="151">
        <v>129</v>
      </c>
      <c r="X37" s="201">
        <v>28867.040830676091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57</v>
      </c>
      <c r="D42" s="201">
        <v>10418.021590144614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57</v>
      </c>
      <c r="T42" s="201">
        <v>10418.021590144614</v>
      </c>
      <c r="U42" s="151">
        <v>142</v>
      </c>
      <c r="V42" s="201">
        <v>66114.64703978342</v>
      </c>
      <c r="W42" s="151">
        <v>199</v>
      </c>
      <c r="X42" s="201">
        <v>76532.668629928026</v>
      </c>
    </row>
    <row r="43" spans="1:24" s="193" customFormat="1" ht="20.25" customHeight="1" x14ac:dyDescent="0.25">
      <c r="A43" s="152" t="s">
        <v>37</v>
      </c>
      <c r="B43" s="153"/>
      <c r="C43" s="154">
        <v>56196</v>
      </c>
      <c r="D43" s="202">
        <v>10863637.115270436</v>
      </c>
      <c r="E43" s="155">
        <v>28294</v>
      </c>
      <c r="F43" s="202">
        <v>19473079.537244339</v>
      </c>
      <c r="G43" s="155">
        <v>1</v>
      </c>
      <c r="H43" s="202">
        <v>40000</v>
      </c>
      <c r="I43" s="155">
        <v>457</v>
      </c>
      <c r="J43" s="202">
        <v>117198.44671342868</v>
      </c>
      <c r="K43" s="155">
        <v>2778</v>
      </c>
      <c r="L43" s="202">
        <v>1114236.4068789603</v>
      </c>
      <c r="M43" s="155">
        <v>41</v>
      </c>
      <c r="N43" s="202">
        <v>12203.40120306756</v>
      </c>
      <c r="O43" s="155">
        <v>22</v>
      </c>
      <c r="P43" s="202">
        <v>1267.8858392797465</v>
      </c>
      <c r="Q43" s="155">
        <v>8553</v>
      </c>
      <c r="R43" s="202">
        <v>975840.89783206314</v>
      </c>
      <c r="S43" s="155">
        <v>96342</v>
      </c>
      <c r="T43" s="202">
        <v>32597463.690981578</v>
      </c>
      <c r="U43" s="155">
        <v>33355</v>
      </c>
      <c r="V43" s="202">
        <v>15787715.786326908</v>
      </c>
      <c r="W43" s="155">
        <v>129697</v>
      </c>
      <c r="X43" s="202">
        <v>48385179.477308467</v>
      </c>
    </row>
    <row r="44" spans="1:24" s="193" customFormat="1" ht="20.25" customHeight="1" x14ac:dyDescent="0.25">
      <c r="A44" s="152" t="s">
        <v>38</v>
      </c>
      <c r="B44" s="153"/>
      <c r="C44" s="154">
        <v>361713</v>
      </c>
      <c r="D44" s="202">
        <v>70058107.763089404</v>
      </c>
      <c r="E44" s="155">
        <v>47639</v>
      </c>
      <c r="F44" s="202">
        <v>32785734.599254929</v>
      </c>
      <c r="G44" s="155">
        <v>3</v>
      </c>
      <c r="H44" s="202">
        <v>140000</v>
      </c>
      <c r="I44" s="155">
        <v>1687</v>
      </c>
      <c r="J44" s="202">
        <v>436340.74284638662</v>
      </c>
      <c r="K44" s="155">
        <v>10345</v>
      </c>
      <c r="L44" s="202">
        <v>4148406.0166161465</v>
      </c>
      <c r="M44" s="155">
        <v>125</v>
      </c>
      <c r="N44" s="202">
        <v>45434.400331424047</v>
      </c>
      <c r="O44" s="155">
        <v>47</v>
      </c>
      <c r="P44" s="202">
        <v>4720.4571772908103</v>
      </c>
      <c r="Q44" s="155">
        <v>31855</v>
      </c>
      <c r="R44" s="202">
        <v>3633146.6346229217</v>
      </c>
      <c r="S44" s="155">
        <v>453414</v>
      </c>
      <c r="T44" s="202">
        <v>111251890.61393848</v>
      </c>
      <c r="U44" s="155">
        <v>123564</v>
      </c>
      <c r="V44" s="202">
        <v>58506384.652040593</v>
      </c>
      <c r="W44" s="155">
        <v>576978</v>
      </c>
      <c r="X44" s="202">
        <v>169758275.26597911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51886</v>
      </c>
      <c r="D45" s="201">
        <v>10031093.403752193</v>
      </c>
      <c r="E45" s="151">
        <v>10</v>
      </c>
      <c r="F45" s="201">
        <v>4421.7687636704204</v>
      </c>
      <c r="G45" s="151">
        <v>0</v>
      </c>
      <c r="H45" s="201">
        <v>0</v>
      </c>
      <c r="I45" s="151">
        <v>702</v>
      </c>
      <c r="J45" s="201">
        <v>182071.4535053398</v>
      </c>
      <c r="K45" s="151">
        <v>4317</v>
      </c>
      <c r="L45" s="201">
        <v>1731001.1168072459</v>
      </c>
      <c r="M45" s="151">
        <v>43</v>
      </c>
      <c r="N45" s="201">
        <v>18958.365550562685</v>
      </c>
      <c r="O45" s="151">
        <v>39</v>
      </c>
      <c r="P45" s="201">
        <v>1969.7003169415784</v>
      </c>
      <c r="Q45" s="151">
        <v>13294</v>
      </c>
      <c r="R45" s="201">
        <v>1515999.36381991</v>
      </c>
      <c r="S45" s="151">
        <v>70291</v>
      </c>
      <c r="T45" s="201">
        <v>13485515.172515864</v>
      </c>
      <c r="U45" s="151">
        <v>1998</v>
      </c>
      <c r="V45" s="201">
        <v>946956.89130581752</v>
      </c>
      <c r="W45" s="151">
        <v>72289</v>
      </c>
      <c r="X45" s="201">
        <v>14432472.063821681</v>
      </c>
    </row>
    <row r="46" spans="1:24" s="193" customFormat="1" ht="20.25" customHeight="1" x14ac:dyDescent="0.25">
      <c r="A46" s="152" t="s">
        <v>40</v>
      </c>
      <c r="B46" s="153"/>
      <c r="C46" s="154">
        <v>51886</v>
      </c>
      <c r="D46" s="202">
        <v>10031093.403752193</v>
      </c>
      <c r="E46" s="155">
        <v>10</v>
      </c>
      <c r="F46" s="202">
        <v>4421.7687636704204</v>
      </c>
      <c r="G46" s="155">
        <v>0</v>
      </c>
      <c r="H46" s="202">
        <v>0</v>
      </c>
      <c r="I46" s="155">
        <v>702</v>
      </c>
      <c r="J46" s="202">
        <v>182071.4535053398</v>
      </c>
      <c r="K46" s="155">
        <v>4317</v>
      </c>
      <c r="L46" s="202">
        <v>1731001.1168072459</v>
      </c>
      <c r="M46" s="155">
        <v>43</v>
      </c>
      <c r="N46" s="202">
        <v>18958.365550562685</v>
      </c>
      <c r="O46" s="155">
        <v>39</v>
      </c>
      <c r="P46" s="202">
        <v>1969.7003169415784</v>
      </c>
      <c r="Q46" s="155">
        <v>13294</v>
      </c>
      <c r="R46" s="202">
        <v>1515999.36381991</v>
      </c>
      <c r="S46" s="155">
        <v>70291</v>
      </c>
      <c r="T46" s="202">
        <v>13485515.172515864</v>
      </c>
      <c r="U46" s="155">
        <v>1998</v>
      </c>
      <c r="V46" s="202">
        <v>946956.89130581752</v>
      </c>
      <c r="W46" s="155">
        <v>72289</v>
      </c>
      <c r="X46" s="202">
        <v>14432472.063821681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60805</v>
      </c>
      <c r="D50" s="201">
        <v>11625189.922072604</v>
      </c>
      <c r="E50" s="151">
        <v>1510</v>
      </c>
      <c r="F50" s="201">
        <v>1040044.3054326281</v>
      </c>
      <c r="G50" s="151">
        <v>0</v>
      </c>
      <c r="H50" s="201">
        <v>0</v>
      </c>
      <c r="I50" s="151">
        <v>134</v>
      </c>
      <c r="J50" s="201">
        <v>34792.992543048807</v>
      </c>
      <c r="K50" s="151">
        <v>825</v>
      </c>
      <c r="L50" s="201">
        <v>330786.11605260422</v>
      </c>
      <c r="M50" s="151">
        <v>8</v>
      </c>
      <c r="N50" s="201">
        <v>3622.8538770344671</v>
      </c>
      <c r="O50" s="151">
        <v>3</v>
      </c>
      <c r="P50" s="201">
        <v>376.40040280877582</v>
      </c>
      <c r="Q50" s="151">
        <v>2540</v>
      </c>
      <c r="R50" s="201">
        <v>289700.29922404024</v>
      </c>
      <c r="S50" s="151">
        <v>65825</v>
      </c>
      <c r="T50" s="201">
        <v>13324512.889604768</v>
      </c>
      <c r="U50" s="151">
        <v>733</v>
      </c>
      <c r="V50" s="201">
        <v>347265.41166505043</v>
      </c>
      <c r="W50" s="151">
        <v>66558</v>
      </c>
      <c r="X50" s="201">
        <v>13671778.30126982</v>
      </c>
    </row>
    <row r="51" spans="1:24" s="193" customFormat="1" ht="20.25" customHeight="1" x14ac:dyDescent="0.25">
      <c r="A51" s="152" t="s">
        <v>41</v>
      </c>
      <c r="B51" s="153"/>
      <c r="C51" s="154">
        <v>60805</v>
      </c>
      <c r="D51" s="202">
        <v>11625189.922072604</v>
      </c>
      <c r="E51" s="155">
        <v>1510</v>
      </c>
      <c r="F51" s="202">
        <v>1040044.3054326281</v>
      </c>
      <c r="G51" s="155">
        <v>0</v>
      </c>
      <c r="H51" s="202">
        <v>0</v>
      </c>
      <c r="I51" s="155">
        <v>134</v>
      </c>
      <c r="J51" s="202">
        <v>34792.992543048807</v>
      </c>
      <c r="K51" s="155">
        <v>825</v>
      </c>
      <c r="L51" s="202">
        <v>330786.11605260422</v>
      </c>
      <c r="M51" s="155">
        <v>8</v>
      </c>
      <c r="N51" s="202">
        <v>3622.8538770344671</v>
      </c>
      <c r="O51" s="155">
        <v>3</v>
      </c>
      <c r="P51" s="202">
        <v>376.40040280877582</v>
      </c>
      <c r="Q51" s="155">
        <v>2540</v>
      </c>
      <c r="R51" s="202">
        <v>289700.29922404024</v>
      </c>
      <c r="S51" s="155">
        <v>65825</v>
      </c>
      <c r="T51" s="202">
        <v>13324512.889604768</v>
      </c>
      <c r="U51" s="155">
        <v>733</v>
      </c>
      <c r="V51" s="202">
        <v>347265.41166505043</v>
      </c>
      <c r="W51" s="155">
        <v>66558</v>
      </c>
      <c r="X51" s="202">
        <v>13671778.30126982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1710</v>
      </c>
      <c r="D53" s="201">
        <v>330614.328406849</v>
      </c>
      <c r="E53" s="151">
        <v>180</v>
      </c>
      <c r="F53" s="201">
        <v>123082.59706683973</v>
      </c>
      <c r="G53" s="151">
        <v>0</v>
      </c>
      <c r="H53" s="201">
        <v>0</v>
      </c>
      <c r="I53" s="151">
        <v>73</v>
      </c>
      <c r="J53" s="201">
        <v>19056.845647112503</v>
      </c>
      <c r="K53" s="151">
        <v>452</v>
      </c>
      <c r="L53" s="201">
        <v>181178.43551464585</v>
      </c>
      <c r="M53" s="151">
        <v>4</v>
      </c>
      <c r="N53" s="201">
        <v>1984.3124172566256</v>
      </c>
      <c r="O53" s="151">
        <v>3</v>
      </c>
      <c r="P53" s="201">
        <v>206.16232906562348</v>
      </c>
      <c r="Q53" s="151">
        <v>1391</v>
      </c>
      <c r="R53" s="201">
        <v>158674.8791269988</v>
      </c>
      <c r="S53" s="151">
        <v>3813</v>
      </c>
      <c r="T53" s="201">
        <v>814797.56050876819</v>
      </c>
      <c r="U53" s="151">
        <v>386</v>
      </c>
      <c r="V53" s="201">
        <v>182297.41763134461</v>
      </c>
      <c r="W53" s="151">
        <v>4199</v>
      </c>
      <c r="X53" s="201">
        <v>997094.97814011271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1710</v>
      </c>
      <c r="D55" s="202">
        <v>330614.328406849</v>
      </c>
      <c r="E55" s="155">
        <v>180</v>
      </c>
      <c r="F55" s="202">
        <v>123082.59706683973</v>
      </c>
      <c r="G55" s="155">
        <v>0</v>
      </c>
      <c r="H55" s="202">
        <v>0</v>
      </c>
      <c r="I55" s="155">
        <v>73</v>
      </c>
      <c r="J55" s="202">
        <v>19056.845647112503</v>
      </c>
      <c r="K55" s="155">
        <v>452</v>
      </c>
      <c r="L55" s="202">
        <v>181178.43551464585</v>
      </c>
      <c r="M55" s="155">
        <v>4</v>
      </c>
      <c r="N55" s="202">
        <v>1984.3124172566256</v>
      </c>
      <c r="O55" s="155">
        <v>3</v>
      </c>
      <c r="P55" s="202">
        <v>206.16232906562348</v>
      </c>
      <c r="Q55" s="155">
        <v>1391</v>
      </c>
      <c r="R55" s="202">
        <v>158674.8791269988</v>
      </c>
      <c r="S55" s="155">
        <v>3813</v>
      </c>
      <c r="T55" s="202">
        <v>814797.56050876819</v>
      </c>
      <c r="U55" s="155">
        <v>386</v>
      </c>
      <c r="V55" s="202">
        <v>182297.41763134461</v>
      </c>
      <c r="W55" s="155">
        <v>4199</v>
      </c>
      <c r="X55" s="202">
        <v>997094.97814011271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2381</v>
      </c>
      <c r="F56" s="201">
        <v>1639814.5390540238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2381</v>
      </c>
      <c r="T56" s="201">
        <v>1639814.5390540238</v>
      </c>
      <c r="U56" s="151">
        <v>0</v>
      </c>
      <c r="V56" s="201">
        <v>0</v>
      </c>
      <c r="W56" s="151">
        <v>2381</v>
      </c>
      <c r="X56" s="201">
        <v>1639814.5390540238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2381</v>
      </c>
      <c r="F57" s="202">
        <v>1639814.5390540238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2381</v>
      </c>
      <c r="T57" s="202">
        <v>1639814.5390540238</v>
      </c>
      <c r="U57" s="155">
        <v>0</v>
      </c>
      <c r="V57" s="202">
        <v>0</v>
      </c>
      <c r="W57" s="155">
        <v>2381</v>
      </c>
      <c r="X57" s="202">
        <v>1639814.5390540238</v>
      </c>
    </row>
    <row r="58" spans="1:24" s="193" customFormat="1" ht="20.25" customHeight="1" x14ac:dyDescent="0.25">
      <c r="A58" s="195" t="s">
        <v>62</v>
      </c>
      <c r="B58" s="195"/>
      <c r="C58" s="203">
        <v>476114</v>
      </c>
      <c r="D58" s="204">
        <v>92045005.417321041</v>
      </c>
      <c r="E58" s="205">
        <v>51720</v>
      </c>
      <c r="F58" s="204">
        <v>35593097.809572093</v>
      </c>
      <c r="G58" s="205">
        <v>3</v>
      </c>
      <c r="H58" s="204">
        <v>140000</v>
      </c>
      <c r="I58" s="205">
        <v>2596</v>
      </c>
      <c r="J58" s="204">
        <v>672262.03454188781</v>
      </c>
      <c r="K58" s="205">
        <v>15939</v>
      </c>
      <c r="L58" s="204">
        <v>6391371.6849906426</v>
      </c>
      <c r="M58" s="205">
        <v>180</v>
      </c>
      <c r="N58" s="204">
        <v>69999.932176277827</v>
      </c>
      <c r="O58" s="205">
        <v>92</v>
      </c>
      <c r="P58" s="204">
        <v>7272.7202261067878</v>
      </c>
      <c r="Q58" s="205">
        <v>49080</v>
      </c>
      <c r="R58" s="204">
        <v>5597521.1767938705</v>
      </c>
      <c r="S58" s="205">
        <v>595724</v>
      </c>
      <c r="T58" s="204">
        <v>140516530.77562189</v>
      </c>
      <c r="U58" s="205">
        <v>126681</v>
      </c>
      <c r="V58" s="204">
        <v>59982904.372642808</v>
      </c>
      <c r="W58" s="205">
        <v>722405</v>
      </c>
      <c r="X58" s="204">
        <v>200499435.14826474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8AC4-0000-4437-8B5C-794DB550942F}">
  <dimension ref="A1:X61"/>
  <sheetViews>
    <sheetView showGridLines="0" zoomScaleNormal="100" workbookViewId="0">
      <pane xSplit="2" ySplit="8" topLeftCell="C21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285156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84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115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17820</v>
      </c>
      <c r="D9" s="201">
        <v>2679173.9432287873</v>
      </c>
      <c r="E9" s="151">
        <v>1209</v>
      </c>
      <c r="F9" s="201">
        <v>681225.47295577102</v>
      </c>
      <c r="G9" s="151">
        <v>0</v>
      </c>
      <c r="H9" s="201">
        <v>0</v>
      </c>
      <c r="I9" s="151">
        <v>55</v>
      </c>
      <c r="J9" s="201">
        <v>11101.09988535885</v>
      </c>
      <c r="K9" s="151">
        <v>276</v>
      </c>
      <c r="L9" s="201">
        <v>109638.31127452028</v>
      </c>
      <c r="M9" s="151">
        <v>3</v>
      </c>
      <c r="N9" s="201">
        <v>810.91613433793907</v>
      </c>
      <c r="O9" s="151">
        <v>0</v>
      </c>
      <c r="P9" s="201">
        <v>0</v>
      </c>
      <c r="Q9" s="151">
        <v>855</v>
      </c>
      <c r="R9" s="201">
        <v>262856.02945193596</v>
      </c>
      <c r="S9" s="151">
        <v>20218</v>
      </c>
      <c r="T9" s="201">
        <v>3744805.772930712</v>
      </c>
      <c r="U9" s="151">
        <v>1606</v>
      </c>
      <c r="V9" s="201">
        <v>506751.77769891307</v>
      </c>
      <c r="W9" s="151">
        <v>21824</v>
      </c>
      <c r="X9" s="201">
        <v>4251557.5506296251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4493</v>
      </c>
      <c r="D10" s="201">
        <v>675515.0406550226</v>
      </c>
      <c r="E10" s="151">
        <v>530</v>
      </c>
      <c r="F10" s="201">
        <v>298471.41897405242</v>
      </c>
      <c r="G10" s="151">
        <v>0</v>
      </c>
      <c r="H10" s="201">
        <v>0</v>
      </c>
      <c r="I10" s="151">
        <v>3</v>
      </c>
      <c r="J10" s="201">
        <v>502.68528076586801</v>
      </c>
      <c r="K10" s="151">
        <v>13</v>
      </c>
      <c r="L10" s="201">
        <v>4964.6941163385709</v>
      </c>
      <c r="M10" s="151">
        <v>0</v>
      </c>
      <c r="N10" s="201">
        <v>36.720289780012386</v>
      </c>
      <c r="O10" s="151">
        <v>0</v>
      </c>
      <c r="P10" s="201">
        <v>0</v>
      </c>
      <c r="Q10" s="151">
        <v>39</v>
      </c>
      <c r="R10" s="201">
        <v>11902.771647007517</v>
      </c>
      <c r="S10" s="151">
        <v>5078</v>
      </c>
      <c r="T10" s="201">
        <v>991393.33096296701</v>
      </c>
      <c r="U10" s="151">
        <v>213</v>
      </c>
      <c r="V10" s="201">
        <v>66029.189733266234</v>
      </c>
      <c r="W10" s="151">
        <v>5291</v>
      </c>
      <c r="X10" s="201">
        <v>1057422.5206962333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344</v>
      </c>
      <c r="D11" s="201">
        <v>51648.207276714791</v>
      </c>
      <c r="E11" s="151">
        <v>64</v>
      </c>
      <c r="F11" s="201">
        <v>34261.965953089784</v>
      </c>
      <c r="G11" s="151">
        <v>0</v>
      </c>
      <c r="H11" s="201">
        <v>0</v>
      </c>
      <c r="I11" s="151">
        <v>7</v>
      </c>
      <c r="J11" s="201">
        <v>1321.3451021375802</v>
      </c>
      <c r="K11" s="151">
        <v>33</v>
      </c>
      <c r="L11" s="201">
        <v>13050.06234565016</v>
      </c>
      <c r="M11" s="151">
        <v>3</v>
      </c>
      <c r="N11" s="201">
        <v>96.521972905132444</v>
      </c>
      <c r="O11" s="151">
        <v>0</v>
      </c>
      <c r="P11" s="201">
        <v>0</v>
      </c>
      <c r="Q11" s="151">
        <v>102</v>
      </c>
      <c r="R11" s="201">
        <v>31287.307624511097</v>
      </c>
      <c r="S11" s="151">
        <v>553</v>
      </c>
      <c r="T11" s="201">
        <v>131665.41027500856</v>
      </c>
      <c r="U11" s="151">
        <v>308</v>
      </c>
      <c r="V11" s="201">
        <v>96204.075242858453</v>
      </c>
      <c r="W11" s="151">
        <v>861</v>
      </c>
      <c r="X11" s="201">
        <v>227869.485517867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90697</v>
      </c>
      <c r="D12" s="201">
        <v>13635994.517468113</v>
      </c>
      <c r="E12" s="151">
        <v>3518</v>
      </c>
      <c r="F12" s="201">
        <v>1981400.9084244776</v>
      </c>
      <c r="G12" s="151">
        <v>0</v>
      </c>
      <c r="H12" s="201">
        <v>0</v>
      </c>
      <c r="I12" s="151">
        <v>287</v>
      </c>
      <c r="J12" s="201">
        <v>57757.108801869173</v>
      </c>
      <c r="K12" s="151">
        <v>1437</v>
      </c>
      <c r="L12" s="201">
        <v>570429.23120504559</v>
      </c>
      <c r="M12" s="151">
        <v>7</v>
      </c>
      <c r="N12" s="201">
        <v>4219.0568397568741</v>
      </c>
      <c r="O12" s="151">
        <v>0</v>
      </c>
      <c r="P12" s="201">
        <v>0</v>
      </c>
      <c r="Q12" s="151">
        <v>4447</v>
      </c>
      <c r="R12" s="201">
        <v>1367594.6031533284</v>
      </c>
      <c r="S12" s="151">
        <v>100393</v>
      </c>
      <c r="T12" s="201">
        <v>17617395.425892591</v>
      </c>
      <c r="U12" s="151">
        <v>3546</v>
      </c>
      <c r="V12" s="201">
        <v>1118928.5636589366</v>
      </c>
      <c r="W12" s="151">
        <v>103939</v>
      </c>
      <c r="X12" s="201">
        <v>18736323.989551529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2033</v>
      </c>
      <c r="D13" s="201">
        <v>305569.89843063877</v>
      </c>
      <c r="E13" s="151">
        <v>94</v>
      </c>
      <c r="F13" s="201">
        <v>52350.557585749157</v>
      </c>
      <c r="G13" s="151">
        <v>0</v>
      </c>
      <c r="H13" s="201">
        <v>0</v>
      </c>
      <c r="I13" s="151">
        <v>3</v>
      </c>
      <c r="J13" s="201">
        <v>295.77949669153094</v>
      </c>
      <c r="K13" s="151">
        <v>7</v>
      </c>
      <c r="L13" s="201">
        <v>2921.220857552777</v>
      </c>
      <c r="M13" s="151">
        <v>0</v>
      </c>
      <c r="N13" s="201">
        <v>21.606180338027301</v>
      </c>
      <c r="O13" s="151">
        <v>0</v>
      </c>
      <c r="P13" s="201">
        <v>0</v>
      </c>
      <c r="Q13" s="151">
        <v>23</v>
      </c>
      <c r="R13" s="201">
        <v>7003.5784648842146</v>
      </c>
      <c r="S13" s="151">
        <v>2160</v>
      </c>
      <c r="T13" s="201">
        <v>368162.64101585449</v>
      </c>
      <c r="U13" s="151">
        <v>123</v>
      </c>
      <c r="V13" s="201">
        <v>37321.594575381423</v>
      </c>
      <c r="W13" s="151">
        <v>2283</v>
      </c>
      <c r="X13" s="201">
        <v>405484.23559123592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16552</v>
      </c>
      <c r="D14" s="201">
        <v>2488659.8378304117</v>
      </c>
      <c r="E14" s="151">
        <v>1129</v>
      </c>
      <c r="F14" s="201">
        <v>635988.31499776058</v>
      </c>
      <c r="G14" s="151">
        <v>0</v>
      </c>
      <c r="H14" s="201">
        <v>0</v>
      </c>
      <c r="I14" s="151">
        <v>43</v>
      </c>
      <c r="J14" s="201">
        <v>8720.6824608464485</v>
      </c>
      <c r="K14" s="151">
        <v>217</v>
      </c>
      <c r="L14" s="201">
        <v>86128.483487438265</v>
      </c>
      <c r="M14" s="151">
        <v>3</v>
      </c>
      <c r="N14" s="201">
        <v>637.03076118296451</v>
      </c>
      <c r="O14" s="151">
        <v>0</v>
      </c>
      <c r="P14" s="201">
        <v>0</v>
      </c>
      <c r="Q14" s="151">
        <v>672</v>
      </c>
      <c r="R14" s="201">
        <v>206491.60798854812</v>
      </c>
      <c r="S14" s="151">
        <v>18616</v>
      </c>
      <c r="T14" s="201">
        <v>3426625.9575261883</v>
      </c>
      <c r="U14" s="151">
        <v>1160</v>
      </c>
      <c r="V14" s="201">
        <v>366282.00916492182</v>
      </c>
      <c r="W14" s="151">
        <v>19776</v>
      </c>
      <c r="X14" s="201">
        <v>3792907.9666911098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6164</v>
      </c>
      <c r="D15" s="201">
        <v>926699.66849466984</v>
      </c>
      <c r="E15" s="151">
        <v>87</v>
      </c>
      <c r="F15" s="201">
        <v>47561.103362800292</v>
      </c>
      <c r="G15" s="151">
        <v>0</v>
      </c>
      <c r="H15" s="201">
        <v>0</v>
      </c>
      <c r="I15" s="151">
        <v>3</v>
      </c>
      <c r="J15" s="201">
        <v>459.99471436729789</v>
      </c>
      <c r="K15" s="151">
        <v>11</v>
      </c>
      <c r="L15" s="201">
        <v>4543.0672815539283</v>
      </c>
      <c r="M15" s="151">
        <v>0</v>
      </c>
      <c r="N15" s="201">
        <v>33.601817787675522</v>
      </c>
      <c r="O15" s="151">
        <v>0</v>
      </c>
      <c r="P15" s="201">
        <v>0</v>
      </c>
      <c r="Q15" s="151">
        <v>35</v>
      </c>
      <c r="R15" s="201">
        <v>10891.928316664886</v>
      </c>
      <c r="S15" s="151">
        <v>6300</v>
      </c>
      <c r="T15" s="201">
        <v>990189.36398784386</v>
      </c>
      <c r="U15" s="151">
        <v>210</v>
      </c>
      <c r="V15" s="201">
        <v>64943.373885143519</v>
      </c>
      <c r="W15" s="151">
        <v>6510</v>
      </c>
      <c r="X15" s="201">
        <v>1055132.7378729875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434</v>
      </c>
      <c r="D17" s="201">
        <v>65362.036456434013</v>
      </c>
      <c r="E17" s="151">
        <v>337</v>
      </c>
      <c r="F17" s="201">
        <v>189604.54402381406</v>
      </c>
      <c r="G17" s="151">
        <v>0</v>
      </c>
      <c r="H17" s="201">
        <v>0</v>
      </c>
      <c r="I17" s="151">
        <v>9</v>
      </c>
      <c r="J17" s="201">
        <v>1910.0208609603162</v>
      </c>
      <c r="K17" s="151">
        <v>48</v>
      </c>
      <c r="L17" s="201">
        <v>18864.028236606126</v>
      </c>
      <c r="M17" s="151">
        <v>3</v>
      </c>
      <c r="N17" s="201">
        <v>139.52371828646903</v>
      </c>
      <c r="O17" s="151">
        <v>0</v>
      </c>
      <c r="P17" s="201">
        <v>0</v>
      </c>
      <c r="Q17" s="151">
        <v>147</v>
      </c>
      <c r="R17" s="201">
        <v>45226.194239055585</v>
      </c>
      <c r="S17" s="151">
        <v>978</v>
      </c>
      <c r="T17" s="201">
        <v>321106.34753515653</v>
      </c>
      <c r="U17" s="151">
        <v>475</v>
      </c>
      <c r="V17" s="201">
        <v>150310.5058894252</v>
      </c>
      <c r="W17" s="151">
        <v>1453</v>
      </c>
      <c r="X17" s="201">
        <v>471416.85342458176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298</v>
      </c>
      <c r="D18" s="201">
        <v>44508.018877380593</v>
      </c>
      <c r="E18" s="151">
        <v>51</v>
      </c>
      <c r="F18" s="201">
        <v>27392.994708713435</v>
      </c>
      <c r="G18" s="151">
        <v>0</v>
      </c>
      <c r="H18" s="201">
        <v>0</v>
      </c>
      <c r="I18" s="151">
        <v>12</v>
      </c>
      <c r="J18" s="201">
        <v>2453.0630192700796</v>
      </c>
      <c r="K18" s="151">
        <v>61</v>
      </c>
      <c r="L18" s="201">
        <v>24227.300867499005</v>
      </c>
      <c r="M18" s="151">
        <v>3</v>
      </c>
      <c r="N18" s="201">
        <v>179.19200812681848</v>
      </c>
      <c r="O18" s="151">
        <v>0</v>
      </c>
      <c r="P18" s="201">
        <v>0</v>
      </c>
      <c r="Q18" s="151">
        <v>189</v>
      </c>
      <c r="R18" s="201">
        <v>58084.551251640922</v>
      </c>
      <c r="S18" s="151">
        <v>614</v>
      </c>
      <c r="T18" s="201">
        <v>156845.12073263086</v>
      </c>
      <c r="U18" s="151">
        <v>78</v>
      </c>
      <c r="V18" s="201">
        <v>23113.54989990508</v>
      </c>
      <c r="W18" s="151">
        <v>692</v>
      </c>
      <c r="X18" s="201">
        <v>179958.67063253594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34698</v>
      </c>
      <c r="D19" s="201">
        <v>5216757.159547816</v>
      </c>
      <c r="E19" s="151">
        <v>5118</v>
      </c>
      <c r="F19" s="201">
        <v>2881939.2034019306</v>
      </c>
      <c r="G19" s="151">
        <v>0</v>
      </c>
      <c r="H19" s="201">
        <v>0</v>
      </c>
      <c r="I19" s="151">
        <v>66</v>
      </c>
      <c r="J19" s="201">
        <v>13289.910735310097</v>
      </c>
      <c r="K19" s="151">
        <v>331</v>
      </c>
      <c r="L19" s="201">
        <v>131255.76610028098</v>
      </c>
      <c r="M19" s="151">
        <v>2</v>
      </c>
      <c r="N19" s="201">
        <v>970.80497882805673</v>
      </c>
      <c r="O19" s="151">
        <v>0</v>
      </c>
      <c r="P19" s="201">
        <v>0</v>
      </c>
      <c r="Q19" s="151">
        <v>1023</v>
      </c>
      <c r="R19" s="201">
        <v>314683.51818558085</v>
      </c>
      <c r="S19" s="151">
        <v>41238</v>
      </c>
      <c r="T19" s="201">
        <v>8558896.3629497476</v>
      </c>
      <c r="U19" s="151">
        <v>8223</v>
      </c>
      <c r="V19" s="201">
        <v>2595194.1119811274</v>
      </c>
      <c r="W19" s="151">
        <v>49461</v>
      </c>
      <c r="X19" s="201">
        <v>11154090.474930875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58919</v>
      </c>
      <c r="D20" s="201">
        <v>9440095.3161540385</v>
      </c>
      <c r="E20" s="151">
        <v>6161</v>
      </c>
      <c r="F20" s="201">
        <v>3469482.7681733188</v>
      </c>
      <c r="G20" s="151">
        <v>0</v>
      </c>
      <c r="H20" s="201">
        <v>0</v>
      </c>
      <c r="I20" s="151">
        <v>143</v>
      </c>
      <c r="J20" s="201">
        <v>28781.820835218838</v>
      </c>
      <c r="K20" s="151">
        <v>716</v>
      </c>
      <c r="L20" s="201">
        <v>284259.24136950419</v>
      </c>
      <c r="M20" s="151">
        <v>3</v>
      </c>
      <c r="N20" s="201">
        <v>2102.4622003163199</v>
      </c>
      <c r="O20" s="151">
        <v>0</v>
      </c>
      <c r="P20" s="201">
        <v>0</v>
      </c>
      <c r="Q20" s="151">
        <v>2216</v>
      </c>
      <c r="R20" s="201">
        <v>681506.80772818485</v>
      </c>
      <c r="S20" s="151">
        <v>68158</v>
      </c>
      <c r="T20" s="201">
        <v>13906228.416460583</v>
      </c>
      <c r="U20" s="151">
        <v>25960</v>
      </c>
      <c r="V20" s="201">
        <v>8193078.4782269504</v>
      </c>
      <c r="W20" s="151">
        <v>94118</v>
      </c>
      <c r="X20" s="201">
        <v>22099306.894687533</v>
      </c>
    </row>
    <row r="21" spans="1:24" s="193" customFormat="1" ht="20.25" customHeight="1" x14ac:dyDescent="0.25">
      <c r="A21" s="152" t="s">
        <v>20</v>
      </c>
      <c r="B21" s="153"/>
      <c r="C21" s="154">
        <v>232452</v>
      </c>
      <c r="D21" s="202">
        <v>35529983.644420028</v>
      </c>
      <c r="E21" s="155">
        <v>18298</v>
      </c>
      <c r="F21" s="202">
        <v>10299679.252561478</v>
      </c>
      <c r="G21" s="155">
        <v>0</v>
      </c>
      <c r="H21" s="202">
        <v>0</v>
      </c>
      <c r="I21" s="155">
        <v>631</v>
      </c>
      <c r="J21" s="202">
        <v>126593.51119279605</v>
      </c>
      <c r="K21" s="155">
        <v>3150</v>
      </c>
      <c r="L21" s="202">
        <v>1250281.4071419898</v>
      </c>
      <c r="M21" s="155">
        <v>27</v>
      </c>
      <c r="N21" s="202">
        <v>9247.4369016462915</v>
      </c>
      <c r="O21" s="155">
        <v>0</v>
      </c>
      <c r="P21" s="202">
        <v>0</v>
      </c>
      <c r="Q21" s="155">
        <v>9748</v>
      </c>
      <c r="R21" s="202">
        <v>2997528.8980513425</v>
      </c>
      <c r="S21" s="155">
        <v>264306</v>
      </c>
      <c r="T21" s="202">
        <v>50213314.150269277</v>
      </c>
      <c r="U21" s="155">
        <v>41902</v>
      </c>
      <c r="V21" s="202">
        <v>13218157.229956828</v>
      </c>
      <c r="W21" s="155">
        <v>306208</v>
      </c>
      <c r="X21" s="202">
        <v>63431471.380226113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3864</v>
      </c>
      <c r="D22" s="201">
        <v>580971.26043469971</v>
      </c>
      <c r="E22" s="151">
        <v>1334</v>
      </c>
      <c r="F22" s="201">
        <v>750899.92221288569</v>
      </c>
      <c r="G22" s="151">
        <v>0</v>
      </c>
      <c r="H22" s="201">
        <v>0</v>
      </c>
      <c r="I22" s="151">
        <v>9</v>
      </c>
      <c r="J22" s="201">
        <v>1808.9898826296458</v>
      </c>
      <c r="K22" s="151">
        <v>45</v>
      </c>
      <c r="L22" s="201">
        <v>17866.211266668171</v>
      </c>
      <c r="M22" s="151">
        <v>3</v>
      </c>
      <c r="N22" s="201">
        <v>132.14358017021434</v>
      </c>
      <c r="O22" s="151">
        <v>0</v>
      </c>
      <c r="P22" s="201">
        <v>0</v>
      </c>
      <c r="Q22" s="151">
        <v>139</v>
      </c>
      <c r="R22" s="201">
        <v>42833.944634070955</v>
      </c>
      <c r="S22" s="151">
        <v>5394</v>
      </c>
      <c r="T22" s="201">
        <v>1394512.4720111245</v>
      </c>
      <c r="U22" s="151">
        <v>3870</v>
      </c>
      <c r="V22" s="201">
        <v>1221339.9829385129</v>
      </c>
      <c r="W22" s="151">
        <v>9264</v>
      </c>
      <c r="X22" s="201">
        <v>2615852.4549496369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6</v>
      </c>
      <c r="D23" s="201">
        <v>763.6381477101221</v>
      </c>
      <c r="E23" s="151">
        <v>92</v>
      </c>
      <c r="F23" s="201">
        <v>51122.15449335859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98</v>
      </c>
      <c r="T23" s="201">
        <v>51885.792641068714</v>
      </c>
      <c r="U23" s="151">
        <v>71</v>
      </c>
      <c r="V23" s="201">
        <v>20430.9345561626</v>
      </c>
      <c r="W23" s="151">
        <v>169</v>
      </c>
      <c r="X23" s="201">
        <v>72316.727197231317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533</v>
      </c>
      <c r="D24" s="201">
        <v>80037.673383763991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533</v>
      </c>
      <c r="T24" s="201">
        <v>80037.673383763991</v>
      </c>
      <c r="U24" s="151">
        <v>13</v>
      </c>
      <c r="V24" s="201">
        <v>2913.8964130345557</v>
      </c>
      <c r="W24" s="151">
        <v>546</v>
      </c>
      <c r="X24" s="201">
        <v>82951.569796798547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1003</v>
      </c>
      <c r="D25" s="201">
        <v>150704.46082375234</v>
      </c>
      <c r="E25" s="151">
        <v>153</v>
      </c>
      <c r="F25" s="201">
        <v>86420.993617356944</v>
      </c>
      <c r="G25" s="151">
        <v>0</v>
      </c>
      <c r="H25" s="201">
        <v>0</v>
      </c>
      <c r="I25" s="151">
        <v>3</v>
      </c>
      <c r="J25" s="201">
        <v>265.54992552583525</v>
      </c>
      <c r="K25" s="151">
        <v>7</v>
      </c>
      <c r="L25" s="201">
        <v>2622.6631319772205</v>
      </c>
      <c r="M25" s="151">
        <v>0</v>
      </c>
      <c r="N25" s="201">
        <v>19.397962481640796</v>
      </c>
      <c r="O25" s="151">
        <v>0</v>
      </c>
      <c r="P25" s="201">
        <v>0</v>
      </c>
      <c r="Q25" s="151">
        <v>20</v>
      </c>
      <c r="R25" s="201">
        <v>6287.7912788658759</v>
      </c>
      <c r="S25" s="151">
        <v>1186</v>
      </c>
      <c r="T25" s="201">
        <v>246320.8567399598</v>
      </c>
      <c r="U25" s="151">
        <v>764</v>
      </c>
      <c r="V25" s="201">
        <v>241214.9132204843</v>
      </c>
      <c r="W25" s="151">
        <v>1950</v>
      </c>
      <c r="X25" s="201">
        <v>487535.76996044413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307</v>
      </c>
      <c r="D27" s="201">
        <v>45910.677589393476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307</v>
      </c>
      <c r="T27" s="201">
        <v>45910.677589393476</v>
      </c>
      <c r="U27" s="151">
        <v>177</v>
      </c>
      <c r="V27" s="201">
        <v>54577.833647601095</v>
      </c>
      <c r="W27" s="151">
        <v>484</v>
      </c>
      <c r="X27" s="201">
        <v>100488.51123699457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9</v>
      </c>
      <c r="V28" s="201">
        <v>1319.8029094321912</v>
      </c>
      <c r="W28" s="151">
        <v>9</v>
      </c>
      <c r="X28" s="201">
        <v>1319.8029094321912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1024</v>
      </c>
      <c r="D29" s="201">
        <v>154011.03174931492</v>
      </c>
      <c r="E29" s="151">
        <v>90</v>
      </c>
      <c r="F29" s="201">
        <v>49418.454394148554</v>
      </c>
      <c r="G29" s="151">
        <v>0</v>
      </c>
      <c r="H29" s="201">
        <v>0</v>
      </c>
      <c r="I29" s="151">
        <v>10</v>
      </c>
      <c r="J29" s="201">
        <v>2049.1290908093943</v>
      </c>
      <c r="K29" s="151">
        <v>51</v>
      </c>
      <c r="L29" s="201">
        <v>20237.909344112955</v>
      </c>
      <c r="M29" s="151">
        <v>3</v>
      </c>
      <c r="N29" s="201">
        <v>149.68533372716837</v>
      </c>
      <c r="O29" s="151">
        <v>0</v>
      </c>
      <c r="P29" s="201">
        <v>0</v>
      </c>
      <c r="Q29" s="151">
        <v>158</v>
      </c>
      <c r="R29" s="201">
        <v>48520.051364910461</v>
      </c>
      <c r="S29" s="151">
        <v>1336</v>
      </c>
      <c r="T29" s="201">
        <v>274386.26127702341</v>
      </c>
      <c r="U29" s="151">
        <v>220</v>
      </c>
      <c r="V29" s="201">
        <v>68456.776806014241</v>
      </c>
      <c r="W29" s="151">
        <v>1556</v>
      </c>
      <c r="X29" s="201">
        <v>342843.03808303771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18535</v>
      </c>
      <c r="D30" s="201">
        <v>2786835.1841557478</v>
      </c>
      <c r="E30" s="151">
        <v>1911</v>
      </c>
      <c r="F30" s="201">
        <v>1076183.6663292418</v>
      </c>
      <c r="G30" s="151">
        <v>0</v>
      </c>
      <c r="H30" s="201">
        <v>0</v>
      </c>
      <c r="I30" s="151">
        <v>15</v>
      </c>
      <c r="J30" s="201">
        <v>2976.4133548931345</v>
      </c>
      <c r="K30" s="151">
        <v>74</v>
      </c>
      <c r="L30" s="201">
        <v>29396.090230284772</v>
      </c>
      <c r="M30" s="151">
        <v>3</v>
      </c>
      <c r="N30" s="201">
        <v>217.42184439985652</v>
      </c>
      <c r="O30" s="151">
        <v>0</v>
      </c>
      <c r="P30" s="201">
        <v>0</v>
      </c>
      <c r="Q30" s="151">
        <v>229</v>
      </c>
      <c r="R30" s="201">
        <v>70476.637860612755</v>
      </c>
      <c r="S30" s="151">
        <v>20767</v>
      </c>
      <c r="T30" s="201">
        <v>3966085.41377518</v>
      </c>
      <c r="U30" s="151">
        <v>3897</v>
      </c>
      <c r="V30" s="201">
        <v>1229543.1643828566</v>
      </c>
      <c r="W30" s="151">
        <v>24664</v>
      </c>
      <c r="X30" s="201">
        <v>5195628.5781580368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8004</v>
      </c>
      <c r="D31" s="201">
        <v>1203409.2572924707</v>
      </c>
      <c r="E31" s="151">
        <v>1952</v>
      </c>
      <c r="F31" s="201">
        <v>1099532.1950557393</v>
      </c>
      <c r="G31" s="151">
        <v>0</v>
      </c>
      <c r="H31" s="201">
        <v>0</v>
      </c>
      <c r="I31" s="151">
        <v>11</v>
      </c>
      <c r="J31" s="201">
        <v>2237.0807238914208</v>
      </c>
      <c r="K31" s="151">
        <v>56</v>
      </c>
      <c r="L31" s="201">
        <v>22094.184836199973</v>
      </c>
      <c r="M31" s="151">
        <v>3</v>
      </c>
      <c r="N31" s="201">
        <v>163.41487524245514</v>
      </c>
      <c r="O31" s="151">
        <v>0</v>
      </c>
      <c r="P31" s="201">
        <v>0</v>
      </c>
      <c r="Q31" s="151">
        <v>172</v>
      </c>
      <c r="R31" s="201">
        <v>52970.441011985647</v>
      </c>
      <c r="S31" s="151">
        <v>10198</v>
      </c>
      <c r="T31" s="201">
        <v>2380406.5737955295</v>
      </c>
      <c r="U31" s="151">
        <v>8141</v>
      </c>
      <c r="V31" s="201">
        <v>2569651.7242815685</v>
      </c>
      <c r="W31" s="151">
        <v>18339</v>
      </c>
      <c r="X31" s="201">
        <v>4950058.2980770981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5169</v>
      </c>
      <c r="D32" s="201">
        <v>777182.14304149942</v>
      </c>
      <c r="E32" s="151">
        <v>96</v>
      </c>
      <c r="F32" s="201">
        <v>53237.680870433993</v>
      </c>
      <c r="G32" s="151">
        <v>0</v>
      </c>
      <c r="H32" s="201">
        <v>0</v>
      </c>
      <c r="I32" s="151">
        <v>3</v>
      </c>
      <c r="J32" s="201">
        <v>653.36095929716271</v>
      </c>
      <c r="K32" s="151">
        <v>16</v>
      </c>
      <c r="L32" s="201">
        <v>6452.8193575231408</v>
      </c>
      <c r="M32" s="151">
        <v>0</v>
      </c>
      <c r="N32" s="201">
        <v>47.726887327566459</v>
      </c>
      <c r="O32" s="151">
        <v>0</v>
      </c>
      <c r="P32" s="201">
        <v>0</v>
      </c>
      <c r="Q32" s="151">
        <v>50</v>
      </c>
      <c r="R32" s="201">
        <v>15470.527184992405</v>
      </c>
      <c r="S32" s="151">
        <v>5334</v>
      </c>
      <c r="T32" s="201">
        <v>853044.25830107357</v>
      </c>
      <c r="U32" s="151">
        <v>300</v>
      </c>
      <c r="V32" s="201">
        <v>93622.813266046665</v>
      </c>
      <c r="W32" s="151">
        <v>5634</v>
      </c>
      <c r="X32" s="201">
        <v>946667.07156712026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4814</v>
      </c>
      <c r="D34" s="201">
        <v>723882.61849045218</v>
      </c>
      <c r="E34" s="151">
        <v>4652</v>
      </c>
      <c r="F34" s="201">
        <v>2620011.6594197387</v>
      </c>
      <c r="G34" s="151">
        <v>0</v>
      </c>
      <c r="H34" s="201">
        <v>0</v>
      </c>
      <c r="I34" s="151">
        <v>15</v>
      </c>
      <c r="J34" s="201">
        <v>2954.0256138435543</v>
      </c>
      <c r="K34" s="151">
        <v>74</v>
      </c>
      <c r="L34" s="201">
        <v>29174.981137737599</v>
      </c>
      <c r="M34" s="151">
        <v>3</v>
      </c>
      <c r="N34" s="201">
        <v>215.7864586618696</v>
      </c>
      <c r="O34" s="151">
        <v>0</v>
      </c>
      <c r="P34" s="201">
        <v>0</v>
      </c>
      <c r="Q34" s="151">
        <v>227</v>
      </c>
      <c r="R34" s="201">
        <v>69946.532485337986</v>
      </c>
      <c r="S34" s="151">
        <v>9785</v>
      </c>
      <c r="T34" s="201">
        <v>3446185.6036057714</v>
      </c>
      <c r="U34" s="151">
        <v>5771</v>
      </c>
      <c r="V34" s="201">
        <v>1821235.0827546401</v>
      </c>
      <c r="W34" s="151">
        <v>15556</v>
      </c>
      <c r="X34" s="201">
        <v>5267420.6863604113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1913</v>
      </c>
      <c r="D35" s="201">
        <v>287530.09881792066</v>
      </c>
      <c r="E35" s="151">
        <v>607</v>
      </c>
      <c r="F35" s="201">
        <v>342068.8681094707</v>
      </c>
      <c r="G35" s="151">
        <v>0</v>
      </c>
      <c r="H35" s="201">
        <v>0</v>
      </c>
      <c r="I35" s="151">
        <v>8</v>
      </c>
      <c r="J35" s="201">
        <v>1598.3716018174318</v>
      </c>
      <c r="K35" s="151">
        <v>40</v>
      </c>
      <c r="L35" s="201">
        <v>15786.072102957964</v>
      </c>
      <c r="M35" s="151">
        <v>3</v>
      </c>
      <c r="N35" s="201">
        <v>116.75827926661636</v>
      </c>
      <c r="O35" s="151">
        <v>0</v>
      </c>
      <c r="P35" s="201">
        <v>0</v>
      </c>
      <c r="Q35" s="151">
        <v>123</v>
      </c>
      <c r="R35" s="201">
        <v>37846.845554158317</v>
      </c>
      <c r="S35" s="151">
        <v>2694</v>
      </c>
      <c r="T35" s="201">
        <v>684947.01446559164</v>
      </c>
      <c r="U35" s="151">
        <v>1506</v>
      </c>
      <c r="V35" s="201">
        <v>475263.71550969651</v>
      </c>
      <c r="W35" s="151">
        <v>4200</v>
      </c>
      <c r="X35" s="201">
        <v>1160210.7299752883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5039</v>
      </c>
      <c r="D36" s="201">
        <v>757597.3582981528</v>
      </c>
      <c r="E36" s="151">
        <v>225</v>
      </c>
      <c r="F36" s="201">
        <v>129047.13843586788</v>
      </c>
      <c r="G36" s="151">
        <v>0</v>
      </c>
      <c r="H36" s="201">
        <v>0</v>
      </c>
      <c r="I36" s="151">
        <v>3</v>
      </c>
      <c r="J36" s="201">
        <v>238.13317073312794</v>
      </c>
      <c r="K36" s="151">
        <v>6</v>
      </c>
      <c r="L36" s="201">
        <v>2351.8857561187679</v>
      </c>
      <c r="M36" s="151">
        <v>0</v>
      </c>
      <c r="N36" s="201">
        <v>17.395215993257615</v>
      </c>
      <c r="O36" s="151">
        <v>0</v>
      </c>
      <c r="P36" s="201">
        <v>0</v>
      </c>
      <c r="Q36" s="151">
        <v>18</v>
      </c>
      <c r="R36" s="201">
        <v>5638.607019676102</v>
      </c>
      <c r="S36" s="151">
        <v>5291</v>
      </c>
      <c r="T36" s="201">
        <v>894890.51789654198</v>
      </c>
      <c r="U36" s="151">
        <v>1101</v>
      </c>
      <c r="V36" s="201">
        <v>347273.56403747079</v>
      </c>
      <c r="W36" s="151">
        <v>6392</v>
      </c>
      <c r="X36" s="201">
        <v>1242164.0819340127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7061</v>
      </c>
      <c r="D37" s="201">
        <v>1061668.21272378</v>
      </c>
      <c r="E37" s="151">
        <v>1091</v>
      </c>
      <c r="F37" s="201">
        <v>613728.25649218005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8152</v>
      </c>
      <c r="T37" s="201">
        <v>1675396.4692159598</v>
      </c>
      <c r="U37" s="151">
        <v>459</v>
      </c>
      <c r="V37" s="201">
        <v>145046.05319789963</v>
      </c>
      <c r="W37" s="151">
        <v>8611</v>
      </c>
      <c r="X37" s="201">
        <v>1820442.5224138594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534</v>
      </c>
      <c r="D41" s="201">
        <v>80248.940020147536</v>
      </c>
      <c r="E41" s="151">
        <v>410</v>
      </c>
      <c r="F41" s="201">
        <v>230705.87409662001</v>
      </c>
      <c r="G41" s="151">
        <v>0</v>
      </c>
      <c r="H41" s="201">
        <v>0</v>
      </c>
      <c r="I41" s="151">
        <v>3</v>
      </c>
      <c r="J41" s="201">
        <v>450.14330329027831</v>
      </c>
      <c r="K41" s="151">
        <v>11</v>
      </c>
      <c r="L41" s="201">
        <v>4445.7713302239117</v>
      </c>
      <c r="M41" s="151">
        <v>0</v>
      </c>
      <c r="N41" s="201">
        <v>32.882189257993801</v>
      </c>
      <c r="O41" s="151">
        <v>0</v>
      </c>
      <c r="P41" s="201">
        <v>0</v>
      </c>
      <c r="Q41" s="151">
        <v>35</v>
      </c>
      <c r="R41" s="201">
        <v>10658.6628900904</v>
      </c>
      <c r="S41" s="151">
        <v>993</v>
      </c>
      <c r="T41" s="201">
        <v>326542.27382963017</v>
      </c>
      <c r="U41" s="151">
        <v>260</v>
      </c>
      <c r="V41" s="201">
        <v>80907.092984810486</v>
      </c>
      <c r="W41" s="151">
        <v>1253</v>
      </c>
      <c r="X41" s="201">
        <v>407449.36681444058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60</v>
      </c>
      <c r="D42" s="201">
        <v>8459.416393424448</v>
      </c>
      <c r="E42" s="151">
        <v>17</v>
      </c>
      <c r="F42" s="201">
        <v>7373.5962983775471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77</v>
      </c>
      <c r="T42" s="201">
        <v>15833.012691801996</v>
      </c>
      <c r="U42" s="151">
        <v>279</v>
      </c>
      <c r="V42" s="201">
        <v>86930.097204566846</v>
      </c>
      <c r="W42" s="151">
        <v>356</v>
      </c>
      <c r="X42" s="201">
        <v>102763.10989636883</v>
      </c>
    </row>
    <row r="43" spans="1:24" s="193" customFormat="1" ht="20.25" customHeight="1" x14ac:dyDescent="0.25">
      <c r="A43" s="152" t="s">
        <v>37</v>
      </c>
      <c r="B43" s="153"/>
      <c r="C43" s="154">
        <v>57866</v>
      </c>
      <c r="D43" s="202">
        <v>8699211.9713622313</v>
      </c>
      <c r="E43" s="155">
        <v>12630</v>
      </c>
      <c r="F43" s="202">
        <v>7109750.4598254208</v>
      </c>
      <c r="G43" s="155">
        <v>0</v>
      </c>
      <c r="H43" s="202">
        <v>0</v>
      </c>
      <c r="I43" s="155">
        <v>80</v>
      </c>
      <c r="J43" s="202">
        <v>15231.197626730984</v>
      </c>
      <c r="K43" s="155">
        <v>380</v>
      </c>
      <c r="L43" s="202">
        <v>150428.58849380451</v>
      </c>
      <c r="M43" s="155">
        <v>18</v>
      </c>
      <c r="N43" s="202">
        <v>1112.6126265286391</v>
      </c>
      <c r="O43" s="155">
        <v>0</v>
      </c>
      <c r="P43" s="202">
        <v>0</v>
      </c>
      <c r="Q43" s="155">
        <v>1171</v>
      </c>
      <c r="R43" s="202">
        <v>360650.04128470086</v>
      </c>
      <c r="S43" s="155">
        <v>72145</v>
      </c>
      <c r="T43" s="202">
        <v>16336384.871219413</v>
      </c>
      <c r="U43" s="155">
        <v>26838</v>
      </c>
      <c r="V43" s="202">
        <v>8459727.4481107984</v>
      </c>
      <c r="W43" s="155">
        <v>98983</v>
      </c>
      <c r="X43" s="202">
        <v>24796112.319330208</v>
      </c>
    </row>
    <row r="44" spans="1:24" s="193" customFormat="1" ht="20.25" customHeight="1" x14ac:dyDescent="0.25">
      <c r="A44" s="152" t="s">
        <v>38</v>
      </c>
      <c r="B44" s="153"/>
      <c r="C44" s="154">
        <v>290318</v>
      </c>
      <c r="D44" s="202">
        <v>44229195.615782261</v>
      </c>
      <c r="E44" s="155">
        <v>30928</v>
      </c>
      <c r="F44" s="202">
        <v>17409429.712386899</v>
      </c>
      <c r="G44" s="155">
        <v>0</v>
      </c>
      <c r="H44" s="202">
        <v>0</v>
      </c>
      <c r="I44" s="155">
        <v>711</v>
      </c>
      <c r="J44" s="202">
        <v>141824.70881952703</v>
      </c>
      <c r="K44" s="155">
        <v>3530</v>
      </c>
      <c r="L44" s="202">
        <v>1400709.9956357942</v>
      </c>
      <c r="M44" s="155">
        <v>45</v>
      </c>
      <c r="N44" s="202">
        <v>10360.04952817493</v>
      </c>
      <c r="O44" s="155">
        <v>0</v>
      </c>
      <c r="P44" s="202">
        <v>0</v>
      </c>
      <c r="Q44" s="155">
        <v>10919</v>
      </c>
      <c r="R44" s="202">
        <v>3358178.9393360433</v>
      </c>
      <c r="S44" s="155">
        <v>336451</v>
      </c>
      <c r="T44" s="202">
        <v>66549699.021488696</v>
      </c>
      <c r="U44" s="155">
        <v>68740</v>
      </c>
      <c r="V44" s="202">
        <v>21677884.678067625</v>
      </c>
      <c r="W44" s="155">
        <v>405191</v>
      </c>
      <c r="X44" s="202">
        <v>88227583.699556321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35573</v>
      </c>
      <c r="D45" s="201">
        <v>5348202.8110134536</v>
      </c>
      <c r="E45" s="151">
        <v>0</v>
      </c>
      <c r="F45" s="201">
        <v>0</v>
      </c>
      <c r="G45" s="151">
        <v>0</v>
      </c>
      <c r="H45" s="201">
        <v>0</v>
      </c>
      <c r="I45" s="151">
        <v>933</v>
      </c>
      <c r="J45" s="201">
        <v>187710.60360607479</v>
      </c>
      <c r="K45" s="151">
        <v>4671</v>
      </c>
      <c r="L45" s="201">
        <v>1853895.0014163977</v>
      </c>
      <c r="M45" s="151">
        <v>22</v>
      </c>
      <c r="N45" s="201">
        <v>13711.934729209841</v>
      </c>
      <c r="O45" s="151">
        <v>0</v>
      </c>
      <c r="P45" s="201">
        <v>0</v>
      </c>
      <c r="Q45" s="151">
        <v>14454</v>
      </c>
      <c r="R45" s="201">
        <v>4444682.4602483176</v>
      </c>
      <c r="S45" s="151">
        <v>55653</v>
      </c>
      <c r="T45" s="201">
        <v>11848202.811013453</v>
      </c>
      <c r="U45" s="151">
        <v>1655</v>
      </c>
      <c r="V45" s="201">
        <v>522760.12840202585</v>
      </c>
      <c r="W45" s="151">
        <v>57308</v>
      </c>
      <c r="X45" s="201">
        <v>12370962.939415479</v>
      </c>
    </row>
    <row r="46" spans="1:24" s="193" customFormat="1" ht="20.25" customHeight="1" x14ac:dyDescent="0.25">
      <c r="A46" s="152" t="s">
        <v>40</v>
      </c>
      <c r="B46" s="153"/>
      <c r="C46" s="154">
        <v>35573</v>
      </c>
      <c r="D46" s="202">
        <v>5348202.8110134536</v>
      </c>
      <c r="E46" s="155">
        <v>0</v>
      </c>
      <c r="F46" s="202">
        <v>0</v>
      </c>
      <c r="G46" s="155">
        <v>0</v>
      </c>
      <c r="H46" s="202">
        <v>0</v>
      </c>
      <c r="I46" s="155">
        <v>933</v>
      </c>
      <c r="J46" s="202">
        <v>187710.60360607479</v>
      </c>
      <c r="K46" s="155">
        <v>4671</v>
      </c>
      <c r="L46" s="202">
        <v>1853895.0014163977</v>
      </c>
      <c r="M46" s="155">
        <v>22</v>
      </c>
      <c r="N46" s="202">
        <v>13711.934729209841</v>
      </c>
      <c r="O46" s="155">
        <v>0</v>
      </c>
      <c r="P46" s="202">
        <v>0</v>
      </c>
      <c r="Q46" s="155">
        <v>14454</v>
      </c>
      <c r="R46" s="202">
        <v>4444682.4602483176</v>
      </c>
      <c r="S46" s="155">
        <v>55653</v>
      </c>
      <c r="T46" s="202">
        <v>11848202.811013453</v>
      </c>
      <c r="U46" s="155">
        <v>1655</v>
      </c>
      <c r="V46" s="202">
        <v>522760.12840202585</v>
      </c>
      <c r="W46" s="155">
        <v>57308</v>
      </c>
      <c r="X46" s="202">
        <v>12370962.939415479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124403</v>
      </c>
      <c r="D47" s="201">
        <v>18121767.296790931</v>
      </c>
      <c r="E47" s="151">
        <v>3461</v>
      </c>
      <c r="F47" s="201">
        <v>1948236.6121121165</v>
      </c>
      <c r="G47" s="151">
        <v>0</v>
      </c>
      <c r="H47" s="201">
        <v>0</v>
      </c>
      <c r="I47" s="151">
        <v>30</v>
      </c>
      <c r="J47" s="201">
        <v>6107.7213142636847</v>
      </c>
      <c r="K47" s="151">
        <v>152</v>
      </c>
      <c r="L47" s="201">
        <v>60321.973277120676</v>
      </c>
      <c r="M47" s="151">
        <v>3</v>
      </c>
      <c r="N47" s="201">
        <v>446.15847158608278</v>
      </c>
      <c r="O47" s="151">
        <v>0</v>
      </c>
      <c r="P47" s="201">
        <v>0</v>
      </c>
      <c r="Q47" s="151">
        <v>470</v>
      </c>
      <c r="R47" s="201">
        <v>144620.92857877346</v>
      </c>
      <c r="S47" s="151">
        <v>128519</v>
      </c>
      <c r="T47" s="201">
        <v>20281500.690544792</v>
      </c>
      <c r="U47" s="151">
        <v>612</v>
      </c>
      <c r="V47" s="201">
        <v>193102.54621555636</v>
      </c>
      <c r="W47" s="151">
        <v>129131</v>
      </c>
      <c r="X47" s="201">
        <v>20474603.236760348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124403</v>
      </c>
      <c r="D51" s="202">
        <v>18121767.296790931</v>
      </c>
      <c r="E51" s="155">
        <v>3461</v>
      </c>
      <c r="F51" s="202">
        <v>1948236.6121121165</v>
      </c>
      <c r="G51" s="155">
        <v>0</v>
      </c>
      <c r="H51" s="202">
        <v>0</v>
      </c>
      <c r="I51" s="155">
        <v>30</v>
      </c>
      <c r="J51" s="202">
        <v>6107.7213142636847</v>
      </c>
      <c r="K51" s="155">
        <v>152</v>
      </c>
      <c r="L51" s="202">
        <v>60321.973277120676</v>
      </c>
      <c r="M51" s="155">
        <v>3</v>
      </c>
      <c r="N51" s="202">
        <v>446.15847158608278</v>
      </c>
      <c r="O51" s="155">
        <v>0</v>
      </c>
      <c r="P51" s="202">
        <v>0</v>
      </c>
      <c r="Q51" s="155">
        <v>470</v>
      </c>
      <c r="R51" s="202">
        <v>144620.92857877346</v>
      </c>
      <c r="S51" s="155">
        <v>128519</v>
      </c>
      <c r="T51" s="202">
        <v>20281500.690544792</v>
      </c>
      <c r="U51" s="155">
        <v>612</v>
      </c>
      <c r="V51" s="202">
        <v>193102.54621555636</v>
      </c>
      <c r="W51" s="155">
        <v>129131</v>
      </c>
      <c r="X51" s="202">
        <v>20474603.236760348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154</v>
      </c>
      <c r="D52" s="201">
        <v>22729.817482739501</v>
      </c>
      <c r="E52" s="151">
        <v>221</v>
      </c>
      <c r="F52" s="201">
        <v>126287.68800828494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375</v>
      </c>
      <c r="T52" s="201">
        <v>149017.50549102447</v>
      </c>
      <c r="U52" s="151">
        <v>102</v>
      </c>
      <c r="V52" s="201">
        <v>30517.521466697603</v>
      </c>
      <c r="W52" s="151">
        <v>477</v>
      </c>
      <c r="X52" s="201">
        <v>179535.02695772203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1324</v>
      </c>
      <c r="D53" s="201">
        <v>199069.33595836634</v>
      </c>
      <c r="E53" s="151">
        <v>396</v>
      </c>
      <c r="F53" s="201">
        <v>222682.33021961138</v>
      </c>
      <c r="G53" s="151">
        <v>0</v>
      </c>
      <c r="H53" s="201">
        <v>0</v>
      </c>
      <c r="I53" s="151">
        <v>33</v>
      </c>
      <c r="J53" s="201">
        <v>6595.9960434624036</v>
      </c>
      <c r="K53" s="151">
        <v>164</v>
      </c>
      <c r="L53" s="201">
        <v>65144.343789971957</v>
      </c>
      <c r="M53" s="151">
        <v>3</v>
      </c>
      <c r="N53" s="201">
        <v>481.82609551395541</v>
      </c>
      <c r="O53" s="151">
        <v>0</v>
      </c>
      <c r="P53" s="201">
        <v>0</v>
      </c>
      <c r="Q53" s="151">
        <v>508</v>
      </c>
      <c r="R53" s="201">
        <v>156182.48175137115</v>
      </c>
      <c r="S53" s="151">
        <v>2428</v>
      </c>
      <c r="T53" s="201">
        <v>650156.31385829719</v>
      </c>
      <c r="U53" s="151">
        <v>584</v>
      </c>
      <c r="V53" s="201">
        <v>184220.8370436331</v>
      </c>
      <c r="W53" s="151">
        <v>3012</v>
      </c>
      <c r="X53" s="201">
        <v>834377.15090193029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1478</v>
      </c>
      <c r="D55" s="202">
        <v>221799.15344110582</v>
      </c>
      <c r="E55" s="155">
        <v>617</v>
      </c>
      <c r="F55" s="202">
        <v>348970.0182278963</v>
      </c>
      <c r="G55" s="155">
        <v>0</v>
      </c>
      <c r="H55" s="202">
        <v>0</v>
      </c>
      <c r="I55" s="155">
        <v>33</v>
      </c>
      <c r="J55" s="202">
        <v>6595.9960434624036</v>
      </c>
      <c r="K55" s="155">
        <v>164</v>
      </c>
      <c r="L55" s="202">
        <v>65144.343789971957</v>
      </c>
      <c r="M55" s="155">
        <v>3</v>
      </c>
      <c r="N55" s="202">
        <v>481.82609551395541</v>
      </c>
      <c r="O55" s="155">
        <v>0</v>
      </c>
      <c r="P55" s="202">
        <v>0</v>
      </c>
      <c r="Q55" s="155">
        <v>508</v>
      </c>
      <c r="R55" s="202">
        <v>156182.48175137115</v>
      </c>
      <c r="S55" s="155">
        <v>2803</v>
      </c>
      <c r="T55" s="202">
        <v>799173.81934932165</v>
      </c>
      <c r="U55" s="155">
        <v>686</v>
      </c>
      <c r="V55" s="202">
        <v>214738.3585103307</v>
      </c>
      <c r="W55" s="155">
        <v>3489</v>
      </c>
      <c r="X55" s="202">
        <v>1013912.1778596522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1988</v>
      </c>
      <c r="F56" s="201">
        <v>1119303.00463149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1988</v>
      </c>
      <c r="T56" s="201">
        <v>1119303.00463149</v>
      </c>
      <c r="U56" s="151">
        <v>0</v>
      </c>
      <c r="V56" s="201">
        <v>0</v>
      </c>
      <c r="W56" s="151">
        <v>1988</v>
      </c>
      <c r="X56" s="201">
        <v>1119303.00463149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1988</v>
      </c>
      <c r="F57" s="202">
        <v>1119303.00463149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1988</v>
      </c>
      <c r="T57" s="202">
        <v>1119303.00463149</v>
      </c>
      <c r="U57" s="155">
        <v>0</v>
      </c>
      <c r="V57" s="202">
        <v>0</v>
      </c>
      <c r="W57" s="155">
        <v>1988</v>
      </c>
      <c r="X57" s="202">
        <v>1119303.00463149</v>
      </c>
    </row>
    <row r="58" spans="1:24" s="193" customFormat="1" ht="20.25" customHeight="1" x14ac:dyDescent="0.25">
      <c r="A58" s="195" t="s">
        <v>62</v>
      </c>
      <c r="B58" s="195"/>
      <c r="C58" s="203">
        <v>451772</v>
      </c>
      <c r="D58" s="204">
        <v>67920964.87702775</v>
      </c>
      <c r="E58" s="205">
        <v>36994</v>
      </c>
      <c r="F58" s="204">
        <v>20825939.347358398</v>
      </c>
      <c r="G58" s="205">
        <v>0</v>
      </c>
      <c r="H58" s="204">
        <v>0</v>
      </c>
      <c r="I58" s="205">
        <v>1707</v>
      </c>
      <c r="J58" s="204">
        <v>342239.02978332789</v>
      </c>
      <c r="K58" s="205">
        <v>8517</v>
      </c>
      <c r="L58" s="204">
        <v>3380071.3141192845</v>
      </c>
      <c r="M58" s="205">
        <v>73</v>
      </c>
      <c r="N58" s="204">
        <v>24999.968824484808</v>
      </c>
      <c r="O58" s="205">
        <v>0</v>
      </c>
      <c r="P58" s="204">
        <v>0</v>
      </c>
      <c r="Q58" s="205">
        <v>26351</v>
      </c>
      <c r="R58" s="204">
        <v>8103664.8099145051</v>
      </c>
      <c r="S58" s="205">
        <v>525414</v>
      </c>
      <c r="T58" s="204">
        <v>100597879.34702775</v>
      </c>
      <c r="U58" s="205">
        <v>71693</v>
      </c>
      <c r="V58" s="204">
        <v>22608485.71119554</v>
      </c>
      <c r="W58" s="205">
        <v>597107</v>
      </c>
      <c r="X58" s="204">
        <v>123206365.05822331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5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2CA8E-2343-4CA4-9015-57ABBCB44916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285156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3.140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85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116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8459</v>
      </c>
      <c r="D9" s="201">
        <v>1452085.9997736386</v>
      </c>
      <c r="E9" s="151">
        <v>612</v>
      </c>
      <c r="F9" s="201">
        <v>245268.1228050451</v>
      </c>
      <c r="G9" s="151">
        <v>0</v>
      </c>
      <c r="H9" s="201">
        <v>0</v>
      </c>
      <c r="I9" s="151">
        <v>36</v>
      </c>
      <c r="J9" s="201">
        <v>5254.5018777522664</v>
      </c>
      <c r="K9" s="151">
        <v>76</v>
      </c>
      <c r="L9" s="201">
        <v>43158.073649522325</v>
      </c>
      <c r="M9" s="151">
        <v>3</v>
      </c>
      <c r="N9" s="201">
        <v>407.58412878446933</v>
      </c>
      <c r="O9" s="151">
        <v>0</v>
      </c>
      <c r="P9" s="201">
        <v>0</v>
      </c>
      <c r="Q9" s="151">
        <v>540</v>
      </c>
      <c r="R9" s="201">
        <v>151179.84034394094</v>
      </c>
      <c r="S9" s="151">
        <v>9726</v>
      </c>
      <c r="T9" s="201">
        <v>1897354.1225786838</v>
      </c>
      <c r="U9" s="151">
        <v>753</v>
      </c>
      <c r="V9" s="201">
        <v>210989.36858822827</v>
      </c>
      <c r="W9" s="151">
        <v>10479</v>
      </c>
      <c r="X9" s="201">
        <v>2108343.491166912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14683</v>
      </c>
      <c r="D10" s="201">
        <v>2520595.9663522062</v>
      </c>
      <c r="E10" s="151">
        <v>1067</v>
      </c>
      <c r="F10" s="201">
        <v>427424.15117030515</v>
      </c>
      <c r="G10" s="151">
        <v>0</v>
      </c>
      <c r="H10" s="201">
        <v>0</v>
      </c>
      <c r="I10" s="151">
        <v>3</v>
      </c>
      <c r="J10" s="201">
        <v>927.65354625511372</v>
      </c>
      <c r="K10" s="151">
        <v>13</v>
      </c>
      <c r="L10" s="201">
        <v>7619.3216791931127</v>
      </c>
      <c r="M10" s="151">
        <v>3</v>
      </c>
      <c r="N10" s="201">
        <v>71.956747044869942</v>
      </c>
      <c r="O10" s="151">
        <v>0</v>
      </c>
      <c r="P10" s="201">
        <v>0</v>
      </c>
      <c r="Q10" s="151">
        <v>95</v>
      </c>
      <c r="R10" s="201">
        <v>26689.973337174004</v>
      </c>
      <c r="S10" s="151">
        <v>15864</v>
      </c>
      <c r="T10" s="201">
        <v>2983329.0228321785</v>
      </c>
      <c r="U10" s="151">
        <v>240</v>
      </c>
      <c r="V10" s="201">
        <v>66815.25151580511</v>
      </c>
      <c r="W10" s="151">
        <v>16104</v>
      </c>
      <c r="X10" s="201">
        <v>3050144.2743479833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0</v>
      </c>
      <c r="D11" s="201">
        <v>0</v>
      </c>
      <c r="E11" s="151">
        <v>0</v>
      </c>
      <c r="F11" s="201">
        <v>0</v>
      </c>
      <c r="G11" s="151">
        <v>0</v>
      </c>
      <c r="H11" s="201">
        <v>0</v>
      </c>
      <c r="I11" s="151">
        <v>0</v>
      </c>
      <c r="J11" s="201">
        <v>0</v>
      </c>
      <c r="K11" s="151">
        <v>0</v>
      </c>
      <c r="L11" s="201">
        <v>0</v>
      </c>
      <c r="M11" s="151">
        <v>0</v>
      </c>
      <c r="N11" s="201">
        <v>0</v>
      </c>
      <c r="O11" s="151">
        <v>0</v>
      </c>
      <c r="P11" s="201">
        <v>0</v>
      </c>
      <c r="Q11" s="151">
        <v>0</v>
      </c>
      <c r="R11" s="201">
        <v>0</v>
      </c>
      <c r="S11" s="151">
        <v>0</v>
      </c>
      <c r="T11" s="201">
        <v>0</v>
      </c>
      <c r="U11" s="151">
        <v>0</v>
      </c>
      <c r="V11" s="201">
        <v>0</v>
      </c>
      <c r="W11" s="151">
        <v>0</v>
      </c>
      <c r="X11" s="201">
        <v>0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55673</v>
      </c>
      <c r="D12" s="201">
        <v>9557060.9419811293</v>
      </c>
      <c r="E12" s="151">
        <v>2495</v>
      </c>
      <c r="F12" s="201">
        <v>1000253.9315963404</v>
      </c>
      <c r="G12" s="151">
        <v>0</v>
      </c>
      <c r="H12" s="201">
        <v>0</v>
      </c>
      <c r="I12" s="151">
        <v>224</v>
      </c>
      <c r="J12" s="201">
        <v>32764.446458724255</v>
      </c>
      <c r="K12" s="151">
        <v>476</v>
      </c>
      <c r="L12" s="201">
        <v>269112.16824159643</v>
      </c>
      <c r="M12" s="151">
        <v>2</v>
      </c>
      <c r="N12" s="201">
        <v>2541.4908350355586</v>
      </c>
      <c r="O12" s="151">
        <v>0</v>
      </c>
      <c r="P12" s="201">
        <v>0</v>
      </c>
      <c r="Q12" s="151">
        <v>3367</v>
      </c>
      <c r="R12" s="201">
        <v>942681.89446464379</v>
      </c>
      <c r="S12" s="151">
        <v>62237</v>
      </c>
      <c r="T12" s="201">
        <v>11804414.873577468</v>
      </c>
      <c r="U12" s="151">
        <v>1425</v>
      </c>
      <c r="V12" s="201">
        <v>399052.66290145763</v>
      </c>
      <c r="W12" s="151">
        <v>63662</v>
      </c>
      <c r="X12" s="201">
        <v>12203467.536478927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4581</v>
      </c>
      <c r="D13" s="201">
        <v>786482.27541342378</v>
      </c>
      <c r="E13" s="151">
        <v>103</v>
      </c>
      <c r="F13" s="201">
        <v>39730.333882041785</v>
      </c>
      <c r="G13" s="151">
        <v>0</v>
      </c>
      <c r="H13" s="201">
        <v>0</v>
      </c>
      <c r="I13" s="151">
        <v>3</v>
      </c>
      <c r="J13" s="201">
        <v>56.059979491649059</v>
      </c>
      <c r="K13" s="151">
        <v>3</v>
      </c>
      <c r="L13" s="201">
        <v>460.45101514480234</v>
      </c>
      <c r="M13" s="151">
        <v>0</v>
      </c>
      <c r="N13" s="201">
        <v>4.3484917186009744</v>
      </c>
      <c r="O13" s="151">
        <v>0</v>
      </c>
      <c r="P13" s="201">
        <v>0</v>
      </c>
      <c r="Q13" s="151">
        <v>6</v>
      </c>
      <c r="R13" s="201">
        <v>1612.9290552004795</v>
      </c>
      <c r="S13" s="151">
        <v>4696</v>
      </c>
      <c r="T13" s="201">
        <v>828346.39783702116</v>
      </c>
      <c r="U13" s="151">
        <v>73</v>
      </c>
      <c r="V13" s="201">
        <v>19467.381199759391</v>
      </c>
      <c r="W13" s="151">
        <v>4769</v>
      </c>
      <c r="X13" s="201">
        <v>847813.77903678047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12269</v>
      </c>
      <c r="D14" s="201">
        <v>2106106.214434878</v>
      </c>
      <c r="E14" s="151">
        <v>882</v>
      </c>
      <c r="F14" s="201">
        <v>353177.15129743639</v>
      </c>
      <c r="G14" s="151">
        <v>0</v>
      </c>
      <c r="H14" s="201">
        <v>0</v>
      </c>
      <c r="I14" s="151">
        <v>23</v>
      </c>
      <c r="J14" s="201">
        <v>3322.6668439930063</v>
      </c>
      <c r="K14" s="151">
        <v>48</v>
      </c>
      <c r="L14" s="201">
        <v>27290.86480547965</v>
      </c>
      <c r="M14" s="151">
        <v>3</v>
      </c>
      <c r="N14" s="201">
        <v>257.73447271642243</v>
      </c>
      <c r="O14" s="151">
        <v>0</v>
      </c>
      <c r="P14" s="201">
        <v>0</v>
      </c>
      <c r="Q14" s="151">
        <v>341</v>
      </c>
      <c r="R14" s="201">
        <v>95598.070888091068</v>
      </c>
      <c r="S14" s="151">
        <v>13566</v>
      </c>
      <c r="T14" s="201">
        <v>2585752.7027425943</v>
      </c>
      <c r="U14" s="151">
        <v>507</v>
      </c>
      <c r="V14" s="201">
        <v>141834.60093643123</v>
      </c>
      <c r="W14" s="151">
        <v>14073</v>
      </c>
      <c r="X14" s="201">
        <v>2727587.3036790257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686</v>
      </c>
      <c r="D15" s="201">
        <v>117714.85660987924</v>
      </c>
      <c r="E15" s="151">
        <v>26</v>
      </c>
      <c r="F15" s="201">
        <v>9103.4924405359889</v>
      </c>
      <c r="G15" s="151">
        <v>0</v>
      </c>
      <c r="H15" s="201">
        <v>0</v>
      </c>
      <c r="I15" s="151">
        <v>3</v>
      </c>
      <c r="J15" s="201">
        <v>110.54296619113082</v>
      </c>
      <c r="K15" s="151">
        <v>3</v>
      </c>
      <c r="L15" s="201">
        <v>907.94933322096529</v>
      </c>
      <c r="M15" s="151">
        <v>0</v>
      </c>
      <c r="N15" s="201">
        <v>8.5746583818020543</v>
      </c>
      <c r="O15" s="151">
        <v>0</v>
      </c>
      <c r="P15" s="201">
        <v>0</v>
      </c>
      <c r="Q15" s="151">
        <v>11</v>
      </c>
      <c r="R15" s="201">
        <v>3180.4856804180463</v>
      </c>
      <c r="S15" s="151">
        <v>729</v>
      </c>
      <c r="T15" s="201">
        <v>131025.90168862717</v>
      </c>
      <c r="U15" s="151">
        <v>81</v>
      </c>
      <c r="V15" s="201">
        <v>21628.693111285116</v>
      </c>
      <c r="W15" s="151">
        <v>810</v>
      </c>
      <c r="X15" s="201">
        <v>152654.5947999123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640</v>
      </c>
      <c r="D17" s="201">
        <v>109907.74457554136</v>
      </c>
      <c r="E17" s="151">
        <v>119</v>
      </c>
      <c r="F17" s="201">
        <v>45919.850505767456</v>
      </c>
      <c r="G17" s="151">
        <v>0</v>
      </c>
      <c r="H17" s="201">
        <v>0</v>
      </c>
      <c r="I17" s="151">
        <v>3</v>
      </c>
      <c r="J17" s="201">
        <v>803.25683863309405</v>
      </c>
      <c r="K17" s="151">
        <v>12</v>
      </c>
      <c r="L17" s="201">
        <v>6597.584054159508</v>
      </c>
      <c r="M17" s="151">
        <v>3</v>
      </c>
      <c r="N17" s="201">
        <v>62.307473930238146</v>
      </c>
      <c r="O17" s="151">
        <v>0</v>
      </c>
      <c r="P17" s="201">
        <v>0</v>
      </c>
      <c r="Q17" s="151">
        <v>83</v>
      </c>
      <c r="R17" s="201">
        <v>23110.894894508448</v>
      </c>
      <c r="S17" s="151">
        <v>860</v>
      </c>
      <c r="T17" s="201">
        <v>186401.6383425401</v>
      </c>
      <c r="U17" s="151">
        <v>327</v>
      </c>
      <c r="V17" s="201">
        <v>91152.154173908435</v>
      </c>
      <c r="W17" s="151">
        <v>1187</v>
      </c>
      <c r="X17" s="201">
        <v>277553.79251644854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0</v>
      </c>
      <c r="D18" s="201">
        <v>0</v>
      </c>
      <c r="E18" s="151">
        <v>0</v>
      </c>
      <c r="F18" s="201">
        <v>0</v>
      </c>
      <c r="G18" s="151">
        <v>0</v>
      </c>
      <c r="H18" s="201">
        <v>0</v>
      </c>
      <c r="I18" s="151">
        <v>0</v>
      </c>
      <c r="J18" s="201">
        <v>0</v>
      </c>
      <c r="K18" s="151">
        <v>0</v>
      </c>
      <c r="L18" s="201">
        <v>0</v>
      </c>
      <c r="M18" s="151">
        <v>0</v>
      </c>
      <c r="N18" s="201">
        <v>0</v>
      </c>
      <c r="O18" s="151">
        <v>0</v>
      </c>
      <c r="P18" s="201">
        <v>0</v>
      </c>
      <c r="Q18" s="151">
        <v>0</v>
      </c>
      <c r="R18" s="201">
        <v>0</v>
      </c>
      <c r="S18" s="151">
        <v>0</v>
      </c>
      <c r="T18" s="201">
        <v>0</v>
      </c>
      <c r="U18" s="151">
        <v>0</v>
      </c>
      <c r="V18" s="201">
        <v>0</v>
      </c>
      <c r="W18" s="151">
        <v>0</v>
      </c>
      <c r="X18" s="201">
        <v>0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97424</v>
      </c>
      <c r="D19" s="201">
        <v>16808048.372996241</v>
      </c>
      <c r="E19" s="151">
        <v>5038</v>
      </c>
      <c r="F19" s="201">
        <v>2019401.9054469578</v>
      </c>
      <c r="G19" s="151">
        <v>0</v>
      </c>
      <c r="H19" s="201">
        <v>0</v>
      </c>
      <c r="I19" s="151">
        <v>18</v>
      </c>
      <c r="J19" s="201">
        <v>2627.2509388761332</v>
      </c>
      <c r="K19" s="151">
        <v>38</v>
      </c>
      <c r="L19" s="201">
        <v>21579.036824761162</v>
      </c>
      <c r="M19" s="151">
        <v>3</v>
      </c>
      <c r="N19" s="201">
        <v>203.79206439223466</v>
      </c>
      <c r="O19" s="151">
        <v>0</v>
      </c>
      <c r="P19" s="201">
        <v>0</v>
      </c>
      <c r="Q19" s="151">
        <v>270</v>
      </c>
      <c r="R19" s="201">
        <v>75589.920171970472</v>
      </c>
      <c r="S19" s="151">
        <v>102791</v>
      </c>
      <c r="T19" s="201">
        <v>18927450.278443199</v>
      </c>
      <c r="U19" s="151">
        <v>6594</v>
      </c>
      <c r="V19" s="201">
        <v>1847889.0425677556</v>
      </c>
      <c r="W19" s="151">
        <v>109385</v>
      </c>
      <c r="X19" s="201">
        <v>20775339.321010951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85165</v>
      </c>
      <c r="D20" s="201">
        <v>14619798.425364915</v>
      </c>
      <c r="E20" s="151">
        <v>5757</v>
      </c>
      <c r="F20" s="201">
        <v>2307223.0736588305</v>
      </c>
      <c r="G20" s="151">
        <v>0</v>
      </c>
      <c r="H20" s="201">
        <v>0</v>
      </c>
      <c r="I20" s="151">
        <v>270</v>
      </c>
      <c r="J20" s="201">
        <v>39408.764083141999</v>
      </c>
      <c r="K20" s="151">
        <v>572</v>
      </c>
      <c r="L20" s="201">
        <v>323685.55237141741</v>
      </c>
      <c r="M20" s="151">
        <v>2</v>
      </c>
      <c r="N20" s="201">
        <v>3056.8809658835198</v>
      </c>
      <c r="O20" s="151">
        <v>0</v>
      </c>
      <c r="P20" s="201">
        <v>0</v>
      </c>
      <c r="Q20" s="151">
        <v>4049</v>
      </c>
      <c r="R20" s="201">
        <v>1133848.8025795571</v>
      </c>
      <c r="S20" s="151">
        <v>95815</v>
      </c>
      <c r="T20" s="201">
        <v>18427021.499023743</v>
      </c>
      <c r="U20" s="151">
        <v>23197</v>
      </c>
      <c r="V20" s="201">
        <v>6497415.4187159026</v>
      </c>
      <c r="W20" s="151">
        <v>119012</v>
      </c>
      <c r="X20" s="201">
        <v>24924436.917739648</v>
      </c>
    </row>
    <row r="21" spans="1:24" s="193" customFormat="1" ht="20.25" customHeight="1" x14ac:dyDescent="0.25">
      <c r="A21" s="152" t="s">
        <v>20</v>
      </c>
      <c r="B21" s="153"/>
      <c r="C21" s="154">
        <v>279580</v>
      </c>
      <c r="D21" s="202">
        <v>48077800.797501847</v>
      </c>
      <c r="E21" s="155">
        <v>16099</v>
      </c>
      <c r="F21" s="202">
        <v>6447502.0128032612</v>
      </c>
      <c r="G21" s="155">
        <v>0</v>
      </c>
      <c r="H21" s="202">
        <v>0</v>
      </c>
      <c r="I21" s="155">
        <v>583</v>
      </c>
      <c r="J21" s="202">
        <v>85275.143533058639</v>
      </c>
      <c r="K21" s="155">
        <v>1241</v>
      </c>
      <c r="L21" s="202">
        <v>700411.00197449536</v>
      </c>
      <c r="M21" s="155">
        <v>19</v>
      </c>
      <c r="N21" s="202">
        <v>6614.6698378877154</v>
      </c>
      <c r="O21" s="155">
        <v>0</v>
      </c>
      <c r="P21" s="202">
        <v>0</v>
      </c>
      <c r="Q21" s="155">
        <v>8762</v>
      </c>
      <c r="R21" s="202">
        <v>2453492.8114155042</v>
      </c>
      <c r="S21" s="155">
        <v>306284</v>
      </c>
      <c r="T21" s="202">
        <v>57771096.437066063</v>
      </c>
      <c r="U21" s="155">
        <v>33197</v>
      </c>
      <c r="V21" s="202">
        <v>9296244.5737105329</v>
      </c>
      <c r="W21" s="155">
        <v>339481</v>
      </c>
      <c r="X21" s="202">
        <v>67067341.010776587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2288</v>
      </c>
      <c r="D22" s="201">
        <v>392580.93121177505</v>
      </c>
      <c r="E22" s="151">
        <v>710</v>
      </c>
      <c r="F22" s="201">
        <v>284303.11363110179</v>
      </c>
      <c r="G22" s="151">
        <v>0</v>
      </c>
      <c r="H22" s="201">
        <v>0</v>
      </c>
      <c r="I22" s="151">
        <v>3</v>
      </c>
      <c r="J22" s="201">
        <v>810.94625129770395</v>
      </c>
      <c r="K22" s="151">
        <v>12</v>
      </c>
      <c r="L22" s="201">
        <v>6660.7413706514672</v>
      </c>
      <c r="M22" s="151">
        <v>3</v>
      </c>
      <c r="N22" s="201">
        <v>62.903930575355943</v>
      </c>
      <c r="O22" s="151">
        <v>0</v>
      </c>
      <c r="P22" s="201">
        <v>0</v>
      </c>
      <c r="Q22" s="151">
        <v>83</v>
      </c>
      <c r="R22" s="201">
        <v>23332.130742552654</v>
      </c>
      <c r="S22" s="151">
        <v>3099</v>
      </c>
      <c r="T22" s="201">
        <v>707750.76713795401</v>
      </c>
      <c r="U22" s="151">
        <v>1415</v>
      </c>
      <c r="V22" s="201">
        <v>396545.70509875962</v>
      </c>
      <c r="W22" s="151">
        <v>4514</v>
      </c>
      <c r="X22" s="201">
        <v>1104296.4722367136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0</v>
      </c>
      <c r="D23" s="201">
        <v>0</v>
      </c>
      <c r="E23" s="151">
        <v>0</v>
      </c>
      <c r="F23" s="201">
        <v>0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0</v>
      </c>
      <c r="T23" s="201">
        <v>0</v>
      </c>
      <c r="U23" s="151">
        <v>0</v>
      </c>
      <c r="V23" s="201">
        <v>0</v>
      </c>
      <c r="W23" s="151">
        <v>0</v>
      </c>
      <c r="X23" s="201">
        <v>0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0</v>
      </c>
      <c r="D24" s="201">
        <v>0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0</v>
      </c>
      <c r="T24" s="201">
        <v>0</v>
      </c>
      <c r="U24" s="151">
        <v>0</v>
      </c>
      <c r="V24" s="201">
        <v>0</v>
      </c>
      <c r="W24" s="151">
        <v>0</v>
      </c>
      <c r="X24" s="201">
        <v>0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526</v>
      </c>
      <c r="D25" s="201">
        <v>90238.130256656106</v>
      </c>
      <c r="E25" s="151">
        <v>0</v>
      </c>
      <c r="F25" s="201">
        <v>0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526</v>
      </c>
      <c r="T25" s="201">
        <v>90238.130256656106</v>
      </c>
      <c r="U25" s="151">
        <v>106</v>
      </c>
      <c r="V25" s="201">
        <v>29006.856653096209</v>
      </c>
      <c r="W25" s="151">
        <v>632</v>
      </c>
      <c r="X25" s="201">
        <v>119244.9869097523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163</v>
      </c>
      <c r="D29" s="201">
        <v>27961.73181580926</v>
      </c>
      <c r="E29" s="151">
        <v>0</v>
      </c>
      <c r="F29" s="201">
        <v>0</v>
      </c>
      <c r="G29" s="151">
        <v>0</v>
      </c>
      <c r="H29" s="201">
        <v>0</v>
      </c>
      <c r="I29" s="151">
        <v>3</v>
      </c>
      <c r="J29" s="201">
        <v>823.00964330991042</v>
      </c>
      <c r="K29" s="151">
        <v>12</v>
      </c>
      <c r="L29" s="201">
        <v>6759.8245517100277</v>
      </c>
      <c r="M29" s="151">
        <v>3</v>
      </c>
      <c r="N29" s="201">
        <v>63.839670487125467</v>
      </c>
      <c r="O29" s="151">
        <v>0</v>
      </c>
      <c r="P29" s="201">
        <v>0</v>
      </c>
      <c r="Q29" s="151">
        <v>85</v>
      </c>
      <c r="R29" s="201">
        <v>23679.212487091278</v>
      </c>
      <c r="S29" s="151">
        <v>266</v>
      </c>
      <c r="T29" s="201">
        <v>59287.6181684076</v>
      </c>
      <c r="U29" s="151">
        <v>22</v>
      </c>
      <c r="V29" s="201">
        <v>4829.314436497004</v>
      </c>
      <c r="W29" s="151">
        <v>288</v>
      </c>
      <c r="X29" s="201">
        <v>64116.932604904607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21803</v>
      </c>
      <c r="D30" s="201">
        <v>3742577.0049030134</v>
      </c>
      <c r="E30" s="151">
        <v>3017</v>
      </c>
      <c r="F30" s="201">
        <v>1209380.2173877393</v>
      </c>
      <c r="G30" s="151">
        <v>0</v>
      </c>
      <c r="H30" s="201">
        <v>0</v>
      </c>
      <c r="I30" s="151">
        <v>3</v>
      </c>
      <c r="J30" s="201">
        <v>425.58094975044799</v>
      </c>
      <c r="K30" s="151">
        <v>6</v>
      </c>
      <c r="L30" s="201">
        <v>3495.5271499532714</v>
      </c>
      <c r="M30" s="151">
        <v>0</v>
      </c>
      <c r="N30" s="201">
        <v>33.011700189077658</v>
      </c>
      <c r="O30" s="151">
        <v>0</v>
      </c>
      <c r="P30" s="201">
        <v>0</v>
      </c>
      <c r="Q30" s="151">
        <v>44</v>
      </c>
      <c r="R30" s="201">
        <v>12244.597401156145</v>
      </c>
      <c r="S30" s="151">
        <v>24873</v>
      </c>
      <c r="T30" s="201">
        <v>4968155.939491801</v>
      </c>
      <c r="U30" s="151">
        <v>2968</v>
      </c>
      <c r="V30" s="201">
        <v>831053.20064432116</v>
      </c>
      <c r="W30" s="151">
        <v>27841</v>
      </c>
      <c r="X30" s="201">
        <v>5799209.1401361218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3494</v>
      </c>
      <c r="D31" s="201">
        <v>599818.4934802939</v>
      </c>
      <c r="E31" s="151">
        <v>318</v>
      </c>
      <c r="F31" s="201">
        <v>127047.74389983901</v>
      </c>
      <c r="G31" s="151">
        <v>0</v>
      </c>
      <c r="H31" s="201">
        <v>0</v>
      </c>
      <c r="I31" s="151">
        <v>3</v>
      </c>
      <c r="J31" s="201">
        <v>691.96906437892119</v>
      </c>
      <c r="K31" s="151">
        <v>10</v>
      </c>
      <c r="L31" s="201">
        <v>5683.5172083774314</v>
      </c>
      <c r="M31" s="151">
        <v>3</v>
      </c>
      <c r="N31" s="201">
        <v>53.675041861691014</v>
      </c>
      <c r="O31" s="151">
        <v>0</v>
      </c>
      <c r="P31" s="201">
        <v>0</v>
      </c>
      <c r="Q31" s="151">
        <v>71</v>
      </c>
      <c r="R31" s="201">
        <v>19908.97997747059</v>
      </c>
      <c r="S31" s="151">
        <v>3899</v>
      </c>
      <c r="T31" s="201">
        <v>753204.37867222156</v>
      </c>
      <c r="U31" s="151">
        <v>2548</v>
      </c>
      <c r="V31" s="201">
        <v>713673.32994708628</v>
      </c>
      <c r="W31" s="151">
        <v>6447</v>
      </c>
      <c r="X31" s="201">
        <v>1466877.708619308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2609</v>
      </c>
      <c r="D32" s="201">
        <v>447888.08271065453</v>
      </c>
      <c r="E32" s="151">
        <v>151</v>
      </c>
      <c r="F32" s="201">
        <v>58982.754345660687</v>
      </c>
      <c r="G32" s="151">
        <v>0</v>
      </c>
      <c r="H32" s="201">
        <v>0</v>
      </c>
      <c r="I32" s="151">
        <v>3</v>
      </c>
      <c r="J32" s="201">
        <v>815.17805472562645</v>
      </c>
      <c r="K32" s="151">
        <v>12</v>
      </c>
      <c r="L32" s="201">
        <v>6695.4994672820676</v>
      </c>
      <c r="M32" s="151">
        <v>3</v>
      </c>
      <c r="N32" s="201">
        <v>63.232185461068305</v>
      </c>
      <c r="O32" s="151">
        <v>0</v>
      </c>
      <c r="P32" s="201">
        <v>0</v>
      </c>
      <c r="Q32" s="151">
        <v>84</v>
      </c>
      <c r="R32" s="201">
        <v>23453.886026209329</v>
      </c>
      <c r="S32" s="151">
        <v>2862</v>
      </c>
      <c r="T32" s="201">
        <v>537898.63278999331</v>
      </c>
      <c r="U32" s="151">
        <v>332</v>
      </c>
      <c r="V32" s="201">
        <v>92335.269665138359</v>
      </c>
      <c r="W32" s="151">
        <v>3194</v>
      </c>
      <c r="X32" s="201">
        <v>630233.90245513176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432</v>
      </c>
      <c r="D35" s="201">
        <v>74052.442164483597</v>
      </c>
      <c r="E35" s="151">
        <v>116</v>
      </c>
      <c r="F35" s="201">
        <v>44868.077845212494</v>
      </c>
      <c r="G35" s="151">
        <v>0</v>
      </c>
      <c r="H35" s="201">
        <v>0</v>
      </c>
      <c r="I35" s="151">
        <v>3</v>
      </c>
      <c r="J35" s="201">
        <v>89.210558196133547</v>
      </c>
      <c r="K35" s="151">
        <v>3</v>
      </c>
      <c r="L35" s="201">
        <v>732.73469693586276</v>
      </c>
      <c r="M35" s="151">
        <v>0</v>
      </c>
      <c r="N35" s="201">
        <v>6.9199342747787664</v>
      </c>
      <c r="O35" s="151">
        <v>0</v>
      </c>
      <c r="P35" s="201">
        <v>0</v>
      </c>
      <c r="Q35" s="151">
        <v>9</v>
      </c>
      <c r="R35" s="201">
        <v>2566.7205491331229</v>
      </c>
      <c r="S35" s="151">
        <v>563</v>
      </c>
      <c r="T35" s="201">
        <v>122316.10574823599</v>
      </c>
      <c r="U35" s="151">
        <v>436</v>
      </c>
      <c r="V35" s="201">
        <v>122299.50711686396</v>
      </c>
      <c r="W35" s="151">
        <v>999</v>
      </c>
      <c r="X35" s="201">
        <v>244615.61286509995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7621</v>
      </c>
      <c r="D36" s="201">
        <v>1308258.0316876424</v>
      </c>
      <c r="E36" s="151">
        <v>118</v>
      </c>
      <c r="F36" s="201">
        <v>45617.797518917381</v>
      </c>
      <c r="G36" s="151">
        <v>0</v>
      </c>
      <c r="H36" s="201">
        <v>0</v>
      </c>
      <c r="I36" s="151">
        <v>0</v>
      </c>
      <c r="J36" s="201">
        <v>0</v>
      </c>
      <c r="K36" s="151">
        <v>0</v>
      </c>
      <c r="L36" s="201">
        <v>0</v>
      </c>
      <c r="M36" s="151">
        <v>0</v>
      </c>
      <c r="N36" s="201">
        <v>0</v>
      </c>
      <c r="O36" s="151">
        <v>0</v>
      </c>
      <c r="P36" s="201">
        <v>0</v>
      </c>
      <c r="Q36" s="151">
        <v>0</v>
      </c>
      <c r="R36" s="201">
        <v>0</v>
      </c>
      <c r="S36" s="151">
        <v>7739</v>
      </c>
      <c r="T36" s="201">
        <v>1353875.82920656</v>
      </c>
      <c r="U36" s="151">
        <v>519</v>
      </c>
      <c r="V36" s="201">
        <v>145291.15139278592</v>
      </c>
      <c r="W36" s="151">
        <v>8258</v>
      </c>
      <c r="X36" s="201">
        <v>1499166.9805993459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2412</v>
      </c>
      <c r="D37" s="201">
        <v>414202.67992417817</v>
      </c>
      <c r="E37" s="151">
        <v>248</v>
      </c>
      <c r="F37" s="201">
        <v>98363.688343290793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2660</v>
      </c>
      <c r="T37" s="201">
        <v>512566.36826746899</v>
      </c>
      <c r="U37" s="151">
        <v>93</v>
      </c>
      <c r="V37" s="201">
        <v>25393.819402599634</v>
      </c>
      <c r="W37" s="151">
        <v>2753</v>
      </c>
      <c r="X37" s="201">
        <v>537960.18767006858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2015</v>
      </c>
      <c r="D41" s="201">
        <v>345920.05046072864</v>
      </c>
      <c r="E41" s="151">
        <v>240</v>
      </c>
      <c r="F41" s="201">
        <v>95762.528158986621</v>
      </c>
      <c r="G41" s="151">
        <v>0</v>
      </c>
      <c r="H41" s="201">
        <v>0</v>
      </c>
      <c r="I41" s="151">
        <v>3</v>
      </c>
      <c r="J41" s="201">
        <v>197.06306485563729</v>
      </c>
      <c r="K41" s="151">
        <v>3</v>
      </c>
      <c r="L41" s="201">
        <v>1618.5858268792433</v>
      </c>
      <c r="M41" s="151">
        <v>0</v>
      </c>
      <c r="N41" s="201">
        <v>15.285897592854402</v>
      </c>
      <c r="O41" s="151">
        <v>0</v>
      </c>
      <c r="P41" s="201">
        <v>0</v>
      </c>
      <c r="Q41" s="151">
        <v>20</v>
      </c>
      <c r="R41" s="201">
        <v>5669.7977040798241</v>
      </c>
      <c r="S41" s="151">
        <v>2281</v>
      </c>
      <c r="T41" s="201">
        <v>449183.31111312285</v>
      </c>
      <c r="U41" s="151">
        <v>173</v>
      </c>
      <c r="V41" s="201">
        <v>48233.074664021631</v>
      </c>
      <c r="W41" s="151">
        <v>2454</v>
      </c>
      <c r="X41" s="201">
        <v>497416.38577714446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43363</v>
      </c>
      <c r="D43" s="202">
        <v>7443497.5786152352</v>
      </c>
      <c r="E43" s="155">
        <v>4918</v>
      </c>
      <c r="F43" s="202">
        <v>1964325.9211307482</v>
      </c>
      <c r="G43" s="155">
        <v>0</v>
      </c>
      <c r="H43" s="202">
        <v>0</v>
      </c>
      <c r="I43" s="155">
        <v>21</v>
      </c>
      <c r="J43" s="202">
        <v>3852.9575865143806</v>
      </c>
      <c r="K43" s="155">
        <v>58</v>
      </c>
      <c r="L43" s="202">
        <v>31646.430271789366</v>
      </c>
      <c r="M43" s="155">
        <v>12</v>
      </c>
      <c r="N43" s="202">
        <v>298.86836044195161</v>
      </c>
      <c r="O43" s="155">
        <v>0</v>
      </c>
      <c r="P43" s="202">
        <v>0</v>
      </c>
      <c r="Q43" s="155">
        <v>396</v>
      </c>
      <c r="R43" s="202">
        <v>110855.32488769294</v>
      </c>
      <c r="S43" s="155">
        <v>48768</v>
      </c>
      <c r="T43" s="202">
        <v>9554477.080852421</v>
      </c>
      <c r="U43" s="155">
        <v>8612</v>
      </c>
      <c r="V43" s="202">
        <v>2408661.2290211697</v>
      </c>
      <c r="W43" s="155">
        <v>57380</v>
      </c>
      <c r="X43" s="202">
        <v>11963138.30987359</v>
      </c>
    </row>
    <row r="44" spans="1:24" s="193" customFormat="1" ht="20.25" customHeight="1" x14ac:dyDescent="0.25">
      <c r="A44" s="152" t="s">
        <v>38</v>
      </c>
      <c r="B44" s="153"/>
      <c r="C44" s="154">
        <v>322943</v>
      </c>
      <c r="D44" s="202">
        <v>55521298.37611708</v>
      </c>
      <c r="E44" s="155">
        <v>21017</v>
      </c>
      <c r="F44" s="202">
        <v>8411827.9339340106</v>
      </c>
      <c r="G44" s="155">
        <v>0</v>
      </c>
      <c r="H44" s="202">
        <v>0</v>
      </c>
      <c r="I44" s="155">
        <v>604</v>
      </c>
      <c r="J44" s="202">
        <v>89128.101119573024</v>
      </c>
      <c r="K44" s="155">
        <v>1299</v>
      </c>
      <c r="L44" s="202">
        <v>732057.43224628479</v>
      </c>
      <c r="M44" s="155">
        <v>31</v>
      </c>
      <c r="N44" s="202">
        <v>6913.5381983296675</v>
      </c>
      <c r="O44" s="155">
        <v>0</v>
      </c>
      <c r="P44" s="202">
        <v>0</v>
      </c>
      <c r="Q44" s="155">
        <v>9158</v>
      </c>
      <c r="R44" s="202">
        <v>2564348.1363031971</v>
      </c>
      <c r="S44" s="155">
        <v>355052</v>
      </c>
      <c r="T44" s="202">
        <v>67325573.517918482</v>
      </c>
      <c r="U44" s="155">
        <v>41809</v>
      </c>
      <c r="V44" s="202">
        <v>11704905.802731702</v>
      </c>
      <c r="W44" s="155">
        <v>396861</v>
      </c>
      <c r="X44" s="202">
        <v>79030479.32065019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39052</v>
      </c>
      <c r="D45" s="201">
        <v>6703848.3039797628</v>
      </c>
      <c r="E45" s="151">
        <v>0</v>
      </c>
      <c r="F45" s="201">
        <v>0</v>
      </c>
      <c r="G45" s="151">
        <v>0</v>
      </c>
      <c r="H45" s="201">
        <v>0</v>
      </c>
      <c r="I45" s="151">
        <v>1079</v>
      </c>
      <c r="J45" s="201">
        <v>157635.056332568</v>
      </c>
      <c r="K45" s="151">
        <v>2290</v>
      </c>
      <c r="L45" s="201">
        <v>1294742.2094856696</v>
      </c>
      <c r="M45" s="151">
        <v>2</v>
      </c>
      <c r="N45" s="201">
        <v>12227.523863534079</v>
      </c>
      <c r="O45" s="151">
        <v>0</v>
      </c>
      <c r="P45" s="201">
        <v>0</v>
      </c>
      <c r="Q45" s="151">
        <v>16197</v>
      </c>
      <c r="R45" s="201">
        <v>4535395.2103182282</v>
      </c>
      <c r="S45" s="151">
        <v>58620</v>
      </c>
      <c r="T45" s="201">
        <v>12703848.303979762</v>
      </c>
      <c r="U45" s="151">
        <v>3066</v>
      </c>
      <c r="V45" s="201">
        <v>858736.84346093028</v>
      </c>
      <c r="W45" s="151">
        <v>61686</v>
      </c>
      <c r="X45" s="201">
        <v>13562585.147440692</v>
      </c>
    </row>
    <row r="46" spans="1:24" s="193" customFormat="1" ht="20.25" customHeight="1" x14ac:dyDescent="0.25">
      <c r="A46" s="152" t="s">
        <v>40</v>
      </c>
      <c r="B46" s="153"/>
      <c r="C46" s="154">
        <v>39052</v>
      </c>
      <c r="D46" s="202">
        <v>6703848.3039797628</v>
      </c>
      <c r="E46" s="155">
        <v>0</v>
      </c>
      <c r="F46" s="202">
        <v>0</v>
      </c>
      <c r="G46" s="155">
        <v>0</v>
      </c>
      <c r="H46" s="202">
        <v>0</v>
      </c>
      <c r="I46" s="155">
        <v>1079</v>
      </c>
      <c r="J46" s="202">
        <v>157635.056332568</v>
      </c>
      <c r="K46" s="155">
        <v>2290</v>
      </c>
      <c r="L46" s="202">
        <v>1294742.2094856696</v>
      </c>
      <c r="M46" s="155">
        <v>2</v>
      </c>
      <c r="N46" s="202">
        <v>12227.523863534079</v>
      </c>
      <c r="O46" s="155">
        <v>0</v>
      </c>
      <c r="P46" s="202">
        <v>0</v>
      </c>
      <c r="Q46" s="155">
        <v>16197</v>
      </c>
      <c r="R46" s="202">
        <v>4535395.2103182282</v>
      </c>
      <c r="S46" s="155">
        <v>58620</v>
      </c>
      <c r="T46" s="202">
        <v>12703848.303979762</v>
      </c>
      <c r="U46" s="155">
        <v>3066</v>
      </c>
      <c r="V46" s="202">
        <v>858736.84346093028</v>
      </c>
      <c r="W46" s="155">
        <v>61686</v>
      </c>
      <c r="X46" s="202">
        <v>13562585.147440692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84726</v>
      </c>
      <c r="D47" s="201">
        <v>14460665.580842271</v>
      </c>
      <c r="E47" s="151">
        <v>4175</v>
      </c>
      <c r="F47" s="201">
        <v>1673225.6605074368</v>
      </c>
      <c r="G47" s="151">
        <v>0</v>
      </c>
      <c r="H47" s="201">
        <v>0</v>
      </c>
      <c r="I47" s="151">
        <v>51</v>
      </c>
      <c r="J47" s="201">
        <v>7459.2386050614232</v>
      </c>
      <c r="K47" s="151">
        <v>108</v>
      </c>
      <c r="L47" s="201">
        <v>61266.772108246427</v>
      </c>
      <c r="M47" s="151">
        <v>3</v>
      </c>
      <c r="N47" s="201">
        <v>578.60237544343306</v>
      </c>
      <c r="O47" s="151">
        <v>0</v>
      </c>
      <c r="P47" s="201">
        <v>0</v>
      </c>
      <c r="Q47" s="151">
        <v>766</v>
      </c>
      <c r="R47" s="201">
        <v>214613.39773713061</v>
      </c>
      <c r="S47" s="151">
        <v>89829</v>
      </c>
      <c r="T47" s="201">
        <v>16417809.252175592</v>
      </c>
      <c r="U47" s="151">
        <v>785</v>
      </c>
      <c r="V47" s="201">
        <v>220236.01906755028</v>
      </c>
      <c r="W47" s="151">
        <v>90614</v>
      </c>
      <c r="X47" s="201">
        <v>16638045.27124314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84726</v>
      </c>
      <c r="D51" s="202">
        <v>14460665.580842271</v>
      </c>
      <c r="E51" s="155">
        <v>4175</v>
      </c>
      <c r="F51" s="202">
        <v>1673225.6605074368</v>
      </c>
      <c r="G51" s="155">
        <v>0</v>
      </c>
      <c r="H51" s="202">
        <v>0</v>
      </c>
      <c r="I51" s="155">
        <v>51</v>
      </c>
      <c r="J51" s="202">
        <v>7459.2386050614232</v>
      </c>
      <c r="K51" s="155">
        <v>108</v>
      </c>
      <c r="L51" s="202">
        <v>61266.772108246427</v>
      </c>
      <c r="M51" s="155">
        <v>3</v>
      </c>
      <c r="N51" s="202">
        <v>578.60237544343306</v>
      </c>
      <c r="O51" s="155">
        <v>0</v>
      </c>
      <c r="P51" s="202">
        <v>0</v>
      </c>
      <c r="Q51" s="155">
        <v>766</v>
      </c>
      <c r="R51" s="202">
        <v>214613.39773713061</v>
      </c>
      <c r="S51" s="155">
        <v>89829</v>
      </c>
      <c r="T51" s="202">
        <v>16417809.252175592</v>
      </c>
      <c r="U51" s="155">
        <v>785</v>
      </c>
      <c r="V51" s="202">
        <v>220236.01906755028</v>
      </c>
      <c r="W51" s="155">
        <v>90614</v>
      </c>
      <c r="X51" s="202">
        <v>16638045.27124314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206</v>
      </c>
      <c r="F52" s="201">
        <v>81193.742826790025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206</v>
      </c>
      <c r="T52" s="201">
        <v>81193.742826790025</v>
      </c>
      <c r="U52" s="151">
        <v>55</v>
      </c>
      <c r="V52" s="201">
        <v>14388.489208633091</v>
      </c>
      <c r="W52" s="151">
        <v>261</v>
      </c>
      <c r="X52" s="201">
        <v>95582.23203542312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1035</v>
      </c>
      <c r="D53" s="201">
        <v>177683.95501594536</v>
      </c>
      <c r="E53" s="151">
        <v>376</v>
      </c>
      <c r="F53" s="201">
        <v>150498.55148868277</v>
      </c>
      <c r="G53" s="151">
        <v>0</v>
      </c>
      <c r="H53" s="201">
        <v>0</v>
      </c>
      <c r="I53" s="151">
        <v>25</v>
      </c>
      <c r="J53" s="201">
        <v>3614.9926710469877</v>
      </c>
      <c r="K53" s="151">
        <v>53</v>
      </c>
      <c r="L53" s="201">
        <v>29691.895363118376</v>
      </c>
      <c r="M53" s="151">
        <v>3</v>
      </c>
      <c r="N53" s="201">
        <v>280.40976531560682</v>
      </c>
      <c r="O53" s="151">
        <v>0</v>
      </c>
      <c r="P53" s="201">
        <v>0</v>
      </c>
      <c r="Q53" s="151">
        <v>371</v>
      </c>
      <c r="R53" s="201">
        <v>104008.72005914747</v>
      </c>
      <c r="S53" s="151">
        <v>1863</v>
      </c>
      <c r="T53" s="201">
        <v>465778.52436325658</v>
      </c>
      <c r="U53" s="151">
        <v>616</v>
      </c>
      <c r="V53" s="201">
        <v>172466.60730186998</v>
      </c>
      <c r="W53" s="151">
        <v>2479</v>
      </c>
      <c r="X53" s="201">
        <v>638245.13166512654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1035</v>
      </c>
      <c r="D55" s="202">
        <v>177683.95501594536</v>
      </c>
      <c r="E55" s="155">
        <v>582</v>
      </c>
      <c r="F55" s="202">
        <v>231692.2943154728</v>
      </c>
      <c r="G55" s="155">
        <v>0</v>
      </c>
      <c r="H55" s="202">
        <v>0</v>
      </c>
      <c r="I55" s="155">
        <v>25</v>
      </c>
      <c r="J55" s="202">
        <v>3614.9926710469877</v>
      </c>
      <c r="K55" s="155">
        <v>53</v>
      </c>
      <c r="L55" s="202">
        <v>29691.895363118376</v>
      </c>
      <c r="M55" s="155">
        <v>3</v>
      </c>
      <c r="N55" s="202">
        <v>280.40976531560682</v>
      </c>
      <c r="O55" s="155">
        <v>0</v>
      </c>
      <c r="P55" s="202">
        <v>0</v>
      </c>
      <c r="Q55" s="155">
        <v>371</v>
      </c>
      <c r="R55" s="202">
        <v>104008.72005914747</v>
      </c>
      <c r="S55" s="155">
        <v>2069</v>
      </c>
      <c r="T55" s="202">
        <v>546972.26719004661</v>
      </c>
      <c r="U55" s="155">
        <v>671</v>
      </c>
      <c r="V55" s="202">
        <v>186855.09651050306</v>
      </c>
      <c r="W55" s="155">
        <v>2740</v>
      </c>
      <c r="X55" s="202">
        <v>733827.3637005497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447756</v>
      </c>
      <c r="D58" s="204">
        <v>76863496.215955064</v>
      </c>
      <c r="E58" s="205">
        <v>25774</v>
      </c>
      <c r="F58" s="204">
        <v>10316745.888756918</v>
      </c>
      <c r="G58" s="205">
        <v>0</v>
      </c>
      <c r="H58" s="204">
        <v>0</v>
      </c>
      <c r="I58" s="205">
        <v>1759</v>
      </c>
      <c r="J58" s="204">
        <v>257837.38872824941</v>
      </c>
      <c r="K58" s="205">
        <v>3750</v>
      </c>
      <c r="L58" s="204">
        <v>2117758.3092033193</v>
      </c>
      <c r="M58" s="205">
        <v>39</v>
      </c>
      <c r="N58" s="204">
        <v>20000.074202622785</v>
      </c>
      <c r="O58" s="205">
        <v>0</v>
      </c>
      <c r="P58" s="204">
        <v>0</v>
      </c>
      <c r="Q58" s="205">
        <v>26492</v>
      </c>
      <c r="R58" s="204">
        <v>7418365.4644177025</v>
      </c>
      <c r="S58" s="205">
        <v>505570</v>
      </c>
      <c r="T58" s="204">
        <v>96994203.34126389</v>
      </c>
      <c r="U58" s="205">
        <v>46331</v>
      </c>
      <c r="V58" s="204">
        <v>12970733.761770686</v>
      </c>
      <c r="W58" s="205">
        <v>551901</v>
      </c>
      <c r="X58" s="204">
        <v>109964937.10303457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0BE4-8948-4D21-9377-23AF670955B0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9" sqref="C9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8.42578125" style="162" bestFit="1" customWidth="1"/>
    <col min="9" max="9" width="5.5703125" style="162" bestFit="1" customWidth="1"/>
    <col min="10" max="10" width="11.28515625" style="162" bestFit="1" customWidth="1"/>
    <col min="11" max="11" width="6.7109375" style="162" bestFit="1" customWidth="1"/>
    <col min="12" max="12" width="13.140625" style="162" bestFit="1" customWidth="1"/>
    <col min="13" max="13" width="4.42578125" style="162" bestFit="1" customWidth="1"/>
    <col min="14" max="14" width="10.140625" style="162" bestFit="1" customWidth="1"/>
    <col min="15" max="15" width="4.42578125" style="162" bestFit="1" customWidth="1"/>
    <col min="16" max="16" width="10.140625" style="162" bestFit="1" customWidth="1"/>
    <col min="17" max="17" width="6.7109375" style="162" bestFit="1" customWidth="1"/>
    <col min="18" max="18" width="13.140625" style="162" bestFit="1" customWidth="1"/>
    <col min="19" max="19" width="8.7109375" style="162" bestFit="1" customWidth="1"/>
    <col min="20" max="20" width="14.28515625" style="162" bestFit="1" customWidth="1"/>
    <col min="21" max="21" width="7.85546875" style="162" bestFit="1" customWidth="1"/>
    <col min="22" max="22" width="14.28515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86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117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8929</v>
      </c>
      <c r="D9" s="201">
        <v>1909550.7223345942</v>
      </c>
      <c r="E9" s="151">
        <v>170</v>
      </c>
      <c r="F9" s="201">
        <v>300809.20766246004</v>
      </c>
      <c r="G9" s="151">
        <v>0</v>
      </c>
      <c r="H9" s="201">
        <v>0</v>
      </c>
      <c r="I9" s="151">
        <v>65</v>
      </c>
      <c r="J9" s="201">
        <v>18578.720758428641</v>
      </c>
      <c r="K9" s="151">
        <v>148</v>
      </c>
      <c r="L9" s="201">
        <v>115306.52005229692</v>
      </c>
      <c r="M9" s="151">
        <v>3</v>
      </c>
      <c r="N9" s="201">
        <v>844.55340881747566</v>
      </c>
      <c r="O9" s="151">
        <v>2</v>
      </c>
      <c r="P9" s="201">
        <v>1805.2209080914799</v>
      </c>
      <c r="Q9" s="151">
        <v>236</v>
      </c>
      <c r="R9" s="201">
        <v>90488.351238791598</v>
      </c>
      <c r="S9" s="151">
        <v>9553</v>
      </c>
      <c r="T9" s="201">
        <v>2437383.2963634804</v>
      </c>
      <c r="U9" s="151">
        <v>198</v>
      </c>
      <c r="V9" s="201">
        <v>359548.52165957092</v>
      </c>
      <c r="W9" s="151">
        <v>9751</v>
      </c>
      <c r="X9" s="201">
        <v>2796931.8180230511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8923</v>
      </c>
      <c r="D10" s="201">
        <v>1908367.3667264909</v>
      </c>
      <c r="E10" s="151">
        <v>278</v>
      </c>
      <c r="F10" s="201">
        <v>496191.46755487681</v>
      </c>
      <c r="G10" s="151">
        <v>0</v>
      </c>
      <c r="H10" s="201">
        <v>0</v>
      </c>
      <c r="I10" s="151">
        <v>12</v>
      </c>
      <c r="J10" s="201">
        <v>3541.0177071878611</v>
      </c>
      <c r="K10" s="151">
        <v>28</v>
      </c>
      <c r="L10" s="201">
        <v>21976.88606058414</v>
      </c>
      <c r="M10" s="151">
        <v>3</v>
      </c>
      <c r="N10" s="201">
        <v>160.96794898711255</v>
      </c>
      <c r="O10" s="151">
        <v>3</v>
      </c>
      <c r="P10" s="201">
        <v>344.06670319524915</v>
      </c>
      <c r="Q10" s="151">
        <v>45</v>
      </c>
      <c r="R10" s="201">
        <v>17246.658593834014</v>
      </c>
      <c r="S10" s="151">
        <v>9292</v>
      </c>
      <c r="T10" s="201">
        <v>2447828.431295156</v>
      </c>
      <c r="U10" s="151">
        <v>72</v>
      </c>
      <c r="V10" s="201">
        <v>126670.98042035135</v>
      </c>
      <c r="W10" s="151">
        <v>9364</v>
      </c>
      <c r="X10" s="201">
        <v>2574499.4117155075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2741</v>
      </c>
      <c r="D11" s="201">
        <v>585833.96699421713</v>
      </c>
      <c r="E11" s="151">
        <v>1333</v>
      </c>
      <c r="F11" s="201">
        <v>2375294.1707548709</v>
      </c>
      <c r="G11" s="151">
        <v>0</v>
      </c>
      <c r="H11" s="201">
        <v>0</v>
      </c>
      <c r="I11" s="151">
        <v>16</v>
      </c>
      <c r="J11" s="201">
        <v>4714.3764186565886</v>
      </c>
      <c r="K11" s="151">
        <v>38</v>
      </c>
      <c r="L11" s="201">
        <v>29259.190991677217</v>
      </c>
      <c r="M11" s="151">
        <v>3</v>
      </c>
      <c r="N11" s="201">
        <v>214.30661058936644</v>
      </c>
      <c r="O11" s="151">
        <v>3</v>
      </c>
      <c r="P11" s="201">
        <v>458.07733429177773</v>
      </c>
      <c r="Q11" s="151">
        <v>60</v>
      </c>
      <c r="R11" s="201">
        <v>22961.545888445478</v>
      </c>
      <c r="S11" s="151">
        <v>4194</v>
      </c>
      <c r="T11" s="201">
        <v>3018735.6349927485</v>
      </c>
      <c r="U11" s="151">
        <v>2330</v>
      </c>
      <c r="V11" s="201">
        <v>4288233.2100159032</v>
      </c>
      <c r="W11" s="151">
        <v>6524</v>
      </c>
      <c r="X11" s="201">
        <v>7306968.8450086517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53002</v>
      </c>
      <c r="D12" s="201">
        <v>11335520.925011775</v>
      </c>
      <c r="E12" s="151">
        <v>2831</v>
      </c>
      <c r="F12" s="201">
        <v>5043647.3916757032</v>
      </c>
      <c r="G12" s="151">
        <v>0</v>
      </c>
      <c r="H12" s="201">
        <v>0</v>
      </c>
      <c r="I12" s="151">
        <v>297</v>
      </c>
      <c r="J12" s="201">
        <v>85183.259974371991</v>
      </c>
      <c r="K12" s="151">
        <v>679</v>
      </c>
      <c r="L12" s="201">
        <v>528679.31016719202</v>
      </c>
      <c r="M12" s="151">
        <v>2</v>
      </c>
      <c r="N12" s="201">
        <v>3872.269437760031</v>
      </c>
      <c r="O12" s="151">
        <v>8</v>
      </c>
      <c r="P12" s="201">
        <v>8276.9208883967531</v>
      </c>
      <c r="Q12" s="151">
        <v>1083</v>
      </c>
      <c r="R12" s="201">
        <v>414888.23953227914</v>
      </c>
      <c r="S12" s="151">
        <v>57902</v>
      </c>
      <c r="T12" s="201">
        <v>17420068.316687476</v>
      </c>
      <c r="U12" s="151">
        <v>77204</v>
      </c>
      <c r="V12" s="201">
        <v>142107644.36732286</v>
      </c>
      <c r="W12" s="151">
        <v>135106</v>
      </c>
      <c r="X12" s="201">
        <v>159527712.68401036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15032</v>
      </c>
      <c r="D13" s="201">
        <v>3214948.7577964203</v>
      </c>
      <c r="E13" s="151">
        <v>1395</v>
      </c>
      <c r="F13" s="201">
        <v>2486414.4600104098</v>
      </c>
      <c r="G13" s="151">
        <v>0</v>
      </c>
      <c r="H13" s="201">
        <v>0</v>
      </c>
      <c r="I13" s="151">
        <v>36</v>
      </c>
      <c r="J13" s="201">
        <v>10302.642693701599</v>
      </c>
      <c r="K13" s="151">
        <v>82</v>
      </c>
      <c r="L13" s="201">
        <v>63942.07070548756</v>
      </c>
      <c r="M13" s="151">
        <v>3</v>
      </c>
      <c r="N13" s="201">
        <v>468.33859660906342</v>
      </c>
      <c r="O13" s="151">
        <v>1</v>
      </c>
      <c r="P13" s="201">
        <v>1001.0670939670813</v>
      </c>
      <c r="Q13" s="151">
        <v>131</v>
      </c>
      <c r="R13" s="201">
        <v>50179.404862011063</v>
      </c>
      <c r="S13" s="151">
        <v>16680</v>
      </c>
      <c r="T13" s="201">
        <v>5827256.7417586064</v>
      </c>
      <c r="U13" s="151">
        <v>240</v>
      </c>
      <c r="V13" s="201">
        <v>436758.35292830982</v>
      </c>
      <c r="W13" s="151">
        <v>16920</v>
      </c>
      <c r="X13" s="201">
        <v>6264015.0946869152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50778</v>
      </c>
      <c r="D14" s="201">
        <v>10859830.538047526</v>
      </c>
      <c r="E14" s="151">
        <v>2774</v>
      </c>
      <c r="F14" s="201">
        <v>4942400.8879652778</v>
      </c>
      <c r="G14" s="151">
        <v>0</v>
      </c>
      <c r="H14" s="201">
        <v>0</v>
      </c>
      <c r="I14" s="151">
        <v>242</v>
      </c>
      <c r="J14" s="201">
        <v>69322.303690408065</v>
      </c>
      <c r="K14" s="151">
        <v>552</v>
      </c>
      <c r="L14" s="201">
        <v>430240.25736126711</v>
      </c>
      <c r="M14" s="151">
        <v>1</v>
      </c>
      <c r="N14" s="201">
        <v>3151.2604473724896</v>
      </c>
      <c r="O14" s="151">
        <v>7</v>
      </c>
      <c r="P14" s="201">
        <v>6735.7744188182796</v>
      </c>
      <c r="Q14" s="151">
        <v>882</v>
      </c>
      <c r="R14" s="201">
        <v>337636.86136323481</v>
      </c>
      <c r="S14" s="151">
        <v>55236</v>
      </c>
      <c r="T14" s="201">
        <v>16649317.883293906</v>
      </c>
      <c r="U14" s="151">
        <v>22883</v>
      </c>
      <c r="V14" s="201">
        <v>42125400.854470745</v>
      </c>
      <c r="W14" s="151">
        <v>78119</v>
      </c>
      <c r="X14" s="201">
        <v>58774718.737764649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7244</v>
      </c>
      <c r="D15" s="201">
        <v>1549252.3077830316</v>
      </c>
      <c r="E15" s="151">
        <v>519</v>
      </c>
      <c r="F15" s="201">
        <v>925396.63971599634</v>
      </c>
      <c r="G15" s="151">
        <v>0</v>
      </c>
      <c r="H15" s="201">
        <v>0</v>
      </c>
      <c r="I15" s="151">
        <v>50</v>
      </c>
      <c r="J15" s="201">
        <v>14338.883129158445</v>
      </c>
      <c r="K15" s="151">
        <v>114</v>
      </c>
      <c r="L15" s="201">
        <v>88992.495046235315</v>
      </c>
      <c r="M15" s="151">
        <v>3</v>
      </c>
      <c r="N15" s="201">
        <v>651.81843157162552</v>
      </c>
      <c r="O15" s="151">
        <v>1</v>
      </c>
      <c r="P15" s="201">
        <v>1393.2526334835934</v>
      </c>
      <c r="Q15" s="151">
        <v>182</v>
      </c>
      <c r="R15" s="201">
        <v>69838.064193662649</v>
      </c>
      <c r="S15" s="151">
        <v>8113</v>
      </c>
      <c r="T15" s="201">
        <v>2649863.4609331395</v>
      </c>
      <c r="U15" s="151">
        <v>650</v>
      </c>
      <c r="V15" s="201">
        <v>1195622.696281584</v>
      </c>
      <c r="W15" s="151">
        <v>8763</v>
      </c>
      <c r="X15" s="201">
        <v>3845486.1572147235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886</v>
      </c>
      <c r="D16" s="201">
        <v>189335.47470938234</v>
      </c>
      <c r="E16" s="151">
        <v>144</v>
      </c>
      <c r="F16" s="201">
        <v>256295.92401597003</v>
      </c>
      <c r="G16" s="151">
        <v>0</v>
      </c>
      <c r="H16" s="201">
        <v>0</v>
      </c>
      <c r="I16" s="151">
        <v>54</v>
      </c>
      <c r="J16" s="201">
        <v>15367.423896290742</v>
      </c>
      <c r="K16" s="151">
        <v>122</v>
      </c>
      <c r="L16" s="201">
        <v>95376.005414468891</v>
      </c>
      <c r="M16" s="151">
        <v>3</v>
      </c>
      <c r="N16" s="201">
        <v>698.57394408963557</v>
      </c>
      <c r="O16" s="151">
        <v>1</v>
      </c>
      <c r="P16" s="201">
        <v>1493.1918769758734</v>
      </c>
      <c r="Q16" s="151">
        <v>195</v>
      </c>
      <c r="R16" s="201">
        <v>74847.610298039071</v>
      </c>
      <c r="S16" s="151">
        <v>1405</v>
      </c>
      <c r="T16" s="201">
        <v>633414.20415521658</v>
      </c>
      <c r="U16" s="151">
        <v>315</v>
      </c>
      <c r="V16" s="201">
        <v>578000.33950093389</v>
      </c>
      <c r="W16" s="151">
        <v>1720</v>
      </c>
      <c r="X16" s="201">
        <v>1211414.5436561506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250</v>
      </c>
      <c r="D17" s="201">
        <v>53536.399783963498</v>
      </c>
      <c r="E17" s="151">
        <v>423</v>
      </c>
      <c r="F17" s="201">
        <v>755112.76248002658</v>
      </c>
      <c r="G17" s="151">
        <v>0</v>
      </c>
      <c r="H17" s="201">
        <v>0</v>
      </c>
      <c r="I17" s="151">
        <v>147</v>
      </c>
      <c r="J17" s="201">
        <v>42024.434584864335</v>
      </c>
      <c r="K17" s="151">
        <v>335</v>
      </c>
      <c r="L17" s="201">
        <v>260819.42735200145</v>
      </c>
      <c r="M17" s="151">
        <v>1</v>
      </c>
      <c r="N17" s="201">
        <v>1910.3510916472833</v>
      </c>
      <c r="O17" s="151">
        <v>4</v>
      </c>
      <c r="P17" s="201">
        <v>4083.3483074394517</v>
      </c>
      <c r="Q17" s="151">
        <v>534</v>
      </c>
      <c r="R17" s="201">
        <v>204681.57343942195</v>
      </c>
      <c r="S17" s="151">
        <v>1694</v>
      </c>
      <c r="T17" s="201">
        <v>1322168.2970393647</v>
      </c>
      <c r="U17" s="151">
        <v>1208</v>
      </c>
      <c r="V17" s="201">
        <v>2223418.3566956846</v>
      </c>
      <c r="W17" s="151">
        <v>2902</v>
      </c>
      <c r="X17" s="201">
        <v>3545586.6537350495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9</v>
      </c>
      <c r="D18" s="201">
        <v>1326.8849845659117</v>
      </c>
      <c r="E18" s="151">
        <v>51</v>
      </c>
      <c r="F18" s="201">
        <v>90811.109194330667</v>
      </c>
      <c r="G18" s="151">
        <v>0</v>
      </c>
      <c r="H18" s="201">
        <v>0</v>
      </c>
      <c r="I18" s="151">
        <v>109</v>
      </c>
      <c r="J18" s="201">
        <v>31386.369555990677</v>
      </c>
      <c r="K18" s="151">
        <v>250</v>
      </c>
      <c r="L18" s="201">
        <v>194795.59963431707</v>
      </c>
      <c r="M18" s="151">
        <v>1</v>
      </c>
      <c r="N18" s="201">
        <v>1426.7648318515837</v>
      </c>
      <c r="O18" s="151">
        <v>3</v>
      </c>
      <c r="P18" s="201">
        <v>3049.6895501190811</v>
      </c>
      <c r="Q18" s="151">
        <v>399</v>
      </c>
      <c r="R18" s="201">
        <v>152868.48160439281</v>
      </c>
      <c r="S18" s="151">
        <v>822</v>
      </c>
      <c r="T18" s="201">
        <v>475664.89935556782</v>
      </c>
      <c r="U18" s="151">
        <v>56</v>
      </c>
      <c r="V18" s="201">
        <v>94033.386238744293</v>
      </c>
      <c r="W18" s="151">
        <v>878</v>
      </c>
      <c r="X18" s="201">
        <v>569698.28559431212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73494</v>
      </c>
      <c r="D19" s="201">
        <v>16799215.778284352</v>
      </c>
      <c r="E19" s="151">
        <v>6739</v>
      </c>
      <c r="F19" s="201">
        <v>12007388.786775624</v>
      </c>
      <c r="G19" s="151">
        <v>1</v>
      </c>
      <c r="H19" s="201">
        <v>20000</v>
      </c>
      <c r="I19" s="151">
        <v>545</v>
      </c>
      <c r="J19" s="201">
        <v>156291.02745430431</v>
      </c>
      <c r="K19" s="151">
        <v>1245</v>
      </c>
      <c r="L19" s="201">
        <v>970000.82650889945</v>
      </c>
      <c r="M19" s="151">
        <v>3</v>
      </c>
      <c r="N19" s="201">
        <v>7104.6936826495703</v>
      </c>
      <c r="O19" s="151">
        <v>15</v>
      </c>
      <c r="P19" s="201">
        <v>15186.181770863357</v>
      </c>
      <c r="Q19" s="151">
        <v>1988</v>
      </c>
      <c r="R19" s="201">
        <v>761221.26876473171</v>
      </c>
      <c r="S19" s="151">
        <v>84030</v>
      </c>
      <c r="T19" s="201">
        <v>30736408.563241426</v>
      </c>
      <c r="U19" s="151">
        <v>41088</v>
      </c>
      <c r="V19" s="201">
        <v>75637224.499891862</v>
      </c>
      <c r="W19" s="151">
        <v>125118</v>
      </c>
      <c r="X19" s="201">
        <v>106373633.0631333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72555</v>
      </c>
      <c r="D20" s="201">
        <v>16598582.397816373</v>
      </c>
      <c r="E20" s="151">
        <v>7709</v>
      </c>
      <c r="F20" s="201">
        <v>13734638.48195296</v>
      </c>
      <c r="G20" s="151">
        <v>0</v>
      </c>
      <c r="H20" s="201">
        <v>0</v>
      </c>
      <c r="I20" s="151">
        <v>1117</v>
      </c>
      <c r="J20" s="201">
        <v>320134.77950054756</v>
      </c>
      <c r="K20" s="151">
        <v>2551</v>
      </c>
      <c r="L20" s="201">
        <v>1986876.6989875163</v>
      </c>
      <c r="M20" s="151">
        <v>6</v>
      </c>
      <c r="N20" s="201">
        <v>14552.719900564667</v>
      </c>
      <c r="O20" s="151">
        <v>31</v>
      </c>
      <c r="P20" s="201">
        <v>31106.231956226638</v>
      </c>
      <c r="Q20" s="151">
        <v>4071</v>
      </c>
      <c r="R20" s="201">
        <v>1559228.3638827216</v>
      </c>
      <c r="S20" s="151">
        <v>88040</v>
      </c>
      <c r="T20" s="201">
        <v>34245119.67399691</v>
      </c>
      <c r="U20" s="151">
        <v>12763</v>
      </c>
      <c r="V20" s="201">
        <v>23488648.177241411</v>
      </c>
      <c r="W20" s="151">
        <v>100803</v>
      </c>
      <c r="X20" s="201">
        <v>57733767.851238318</v>
      </c>
    </row>
    <row r="21" spans="1:24" s="193" customFormat="1" ht="20.25" customHeight="1" x14ac:dyDescent="0.25">
      <c r="A21" s="152" t="s">
        <v>20</v>
      </c>
      <c r="B21" s="153"/>
      <c r="C21" s="154">
        <v>293843</v>
      </c>
      <c r="D21" s="202">
        <v>65005301.520272687</v>
      </c>
      <c r="E21" s="155">
        <v>24366</v>
      </c>
      <c r="F21" s="202">
        <v>43414401.289758503</v>
      </c>
      <c r="G21" s="155">
        <v>1</v>
      </c>
      <c r="H21" s="202">
        <v>20000</v>
      </c>
      <c r="I21" s="155">
        <v>2690</v>
      </c>
      <c r="J21" s="202">
        <v>771185.23936391086</v>
      </c>
      <c r="K21" s="155">
        <v>6144</v>
      </c>
      <c r="L21" s="202">
        <v>4786265.2882819436</v>
      </c>
      <c r="M21" s="155">
        <v>32</v>
      </c>
      <c r="N21" s="202">
        <v>35056.618332509905</v>
      </c>
      <c r="O21" s="155">
        <v>79</v>
      </c>
      <c r="P21" s="202">
        <v>74933.023441868616</v>
      </c>
      <c r="Q21" s="155">
        <v>9806</v>
      </c>
      <c r="R21" s="202">
        <v>3756086.4236615663</v>
      </c>
      <c r="S21" s="155">
        <v>336961</v>
      </c>
      <c r="T21" s="202">
        <v>117863229.40311298</v>
      </c>
      <c r="U21" s="155">
        <v>159007</v>
      </c>
      <c r="V21" s="202">
        <v>292661203.74266797</v>
      </c>
      <c r="W21" s="155">
        <v>495968</v>
      </c>
      <c r="X21" s="202">
        <v>410524433.14578092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2868</v>
      </c>
      <c r="D22" s="201">
        <v>613268.29349039972</v>
      </c>
      <c r="E22" s="151">
        <v>1409</v>
      </c>
      <c r="F22" s="201">
        <v>2509546.8519847002</v>
      </c>
      <c r="G22" s="151">
        <v>0</v>
      </c>
      <c r="H22" s="201">
        <v>0</v>
      </c>
      <c r="I22" s="151">
        <v>204</v>
      </c>
      <c r="J22" s="201">
        <v>58358.354122910532</v>
      </c>
      <c r="K22" s="151">
        <v>465</v>
      </c>
      <c r="L22" s="201">
        <v>362193.86777960084</v>
      </c>
      <c r="M22" s="151">
        <v>1</v>
      </c>
      <c r="N22" s="201">
        <v>2652.8600945316143</v>
      </c>
      <c r="O22" s="151">
        <v>6</v>
      </c>
      <c r="P22" s="201">
        <v>5670.4507481598539</v>
      </c>
      <c r="Q22" s="151">
        <v>742</v>
      </c>
      <c r="R22" s="201">
        <v>284236.53674841858</v>
      </c>
      <c r="S22" s="151">
        <v>5695</v>
      </c>
      <c r="T22" s="201">
        <v>3835927.2149687218</v>
      </c>
      <c r="U22" s="151">
        <v>1919</v>
      </c>
      <c r="V22" s="201">
        <v>3531087.341689087</v>
      </c>
      <c r="W22" s="151">
        <v>7614</v>
      </c>
      <c r="X22" s="201">
        <v>7367014.5566578098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148</v>
      </c>
      <c r="D23" s="201">
        <v>31523.02373266151</v>
      </c>
      <c r="E23" s="151">
        <v>28</v>
      </c>
      <c r="F23" s="201">
        <v>43196.181434085694</v>
      </c>
      <c r="G23" s="151">
        <v>0</v>
      </c>
      <c r="H23" s="201">
        <v>0</v>
      </c>
      <c r="I23" s="151">
        <v>184</v>
      </c>
      <c r="J23" s="201">
        <v>52837.605746279878</v>
      </c>
      <c r="K23" s="151">
        <v>421</v>
      </c>
      <c r="L23" s="201">
        <v>327930.02950619062</v>
      </c>
      <c r="M23" s="151">
        <v>1</v>
      </c>
      <c r="N23" s="201">
        <v>2401.8973441177204</v>
      </c>
      <c r="O23" s="151">
        <v>5</v>
      </c>
      <c r="P23" s="201">
        <v>5134.0214359702959</v>
      </c>
      <c r="Q23" s="151">
        <v>672</v>
      </c>
      <c r="R23" s="201">
        <v>257347.52621313158</v>
      </c>
      <c r="S23" s="151">
        <v>1459</v>
      </c>
      <c r="T23" s="201">
        <v>720370.2854124374</v>
      </c>
      <c r="U23" s="151">
        <v>622</v>
      </c>
      <c r="V23" s="201">
        <v>1146700.1575210171</v>
      </c>
      <c r="W23" s="151">
        <v>2081</v>
      </c>
      <c r="X23" s="201">
        <v>1867070.4429334546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1667</v>
      </c>
      <c r="D24" s="201">
        <v>356561.77145229478</v>
      </c>
      <c r="E24" s="151">
        <v>21</v>
      </c>
      <c r="F24" s="201">
        <v>30201.30807109661</v>
      </c>
      <c r="G24" s="151">
        <v>0</v>
      </c>
      <c r="H24" s="201">
        <v>0</v>
      </c>
      <c r="I24" s="151">
        <v>55</v>
      </c>
      <c r="J24" s="201">
        <v>15675.659006513308</v>
      </c>
      <c r="K24" s="151">
        <v>125</v>
      </c>
      <c r="L24" s="201">
        <v>97289.028295851938</v>
      </c>
      <c r="M24" s="151">
        <v>3</v>
      </c>
      <c r="N24" s="201">
        <v>712.58572759402978</v>
      </c>
      <c r="O24" s="151">
        <v>2</v>
      </c>
      <c r="P24" s="201">
        <v>1523.1418650733701</v>
      </c>
      <c r="Q24" s="151">
        <v>199</v>
      </c>
      <c r="R24" s="201">
        <v>76348.88087961523</v>
      </c>
      <c r="S24" s="151">
        <v>2072</v>
      </c>
      <c r="T24" s="201">
        <v>578312.37529803917</v>
      </c>
      <c r="U24" s="151">
        <v>69</v>
      </c>
      <c r="V24" s="201">
        <v>122260.52696380204</v>
      </c>
      <c r="W24" s="151">
        <v>2141</v>
      </c>
      <c r="X24" s="201">
        <v>700572.90226184123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349</v>
      </c>
      <c r="D25" s="201">
        <v>74537.407910009963</v>
      </c>
      <c r="E25" s="151">
        <v>125</v>
      </c>
      <c r="F25" s="201">
        <v>222239.60608018571</v>
      </c>
      <c r="G25" s="151">
        <v>0</v>
      </c>
      <c r="H25" s="201">
        <v>0</v>
      </c>
      <c r="I25" s="151">
        <v>3</v>
      </c>
      <c r="J25" s="201">
        <v>423.29048787871881</v>
      </c>
      <c r="K25" s="151">
        <v>3</v>
      </c>
      <c r="L25" s="201">
        <v>2627.099775230281</v>
      </c>
      <c r="M25" s="151">
        <v>0</v>
      </c>
      <c r="N25" s="201">
        <v>19.241982755771847</v>
      </c>
      <c r="O25" s="151">
        <v>0</v>
      </c>
      <c r="P25" s="201">
        <v>41.129464662858496</v>
      </c>
      <c r="Q25" s="151">
        <v>5</v>
      </c>
      <c r="R25" s="201">
        <v>2061.6520825758166</v>
      </c>
      <c r="S25" s="151">
        <v>485</v>
      </c>
      <c r="T25" s="201">
        <v>301949.42778329912</v>
      </c>
      <c r="U25" s="151">
        <v>347</v>
      </c>
      <c r="V25" s="201">
        <v>638070.49496464559</v>
      </c>
      <c r="W25" s="151">
        <v>832</v>
      </c>
      <c r="X25" s="201">
        <v>940019.92274794471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788</v>
      </c>
      <c r="D26" s="201">
        <v>168448.28910777965</v>
      </c>
      <c r="E26" s="151">
        <v>93</v>
      </c>
      <c r="F26" s="201">
        <v>166142.47804367926</v>
      </c>
      <c r="G26" s="151">
        <v>0</v>
      </c>
      <c r="H26" s="201">
        <v>0</v>
      </c>
      <c r="I26" s="151">
        <v>62</v>
      </c>
      <c r="J26" s="201">
        <v>17790.469780409927</v>
      </c>
      <c r="K26" s="151">
        <v>142</v>
      </c>
      <c r="L26" s="201">
        <v>110414.33837924371</v>
      </c>
      <c r="M26" s="151">
        <v>3</v>
      </c>
      <c r="N26" s="201">
        <v>808.7210143730199</v>
      </c>
      <c r="O26" s="151">
        <v>2</v>
      </c>
      <c r="P26" s="201">
        <v>1728.6296742360821</v>
      </c>
      <c r="Q26" s="151">
        <v>226</v>
      </c>
      <c r="R26" s="201">
        <v>86649.145499563325</v>
      </c>
      <c r="S26" s="151">
        <v>1316</v>
      </c>
      <c r="T26" s="201">
        <v>551982.07149928506</v>
      </c>
      <c r="U26" s="151">
        <v>31</v>
      </c>
      <c r="V26" s="201">
        <v>45355.191256830614</v>
      </c>
      <c r="W26" s="151">
        <v>1347</v>
      </c>
      <c r="X26" s="201">
        <v>597337.26275611564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895</v>
      </c>
      <c r="D27" s="201">
        <v>191374.08616369843</v>
      </c>
      <c r="E27" s="151">
        <v>153</v>
      </c>
      <c r="F27" s="201">
        <v>272488.4984823431</v>
      </c>
      <c r="G27" s="151">
        <v>0</v>
      </c>
      <c r="H27" s="201">
        <v>0</v>
      </c>
      <c r="I27" s="151">
        <v>17</v>
      </c>
      <c r="J27" s="201">
        <v>4736.937206177834</v>
      </c>
      <c r="K27" s="151">
        <v>38</v>
      </c>
      <c r="L27" s="201">
        <v>29399.211713907716</v>
      </c>
      <c r="M27" s="151">
        <v>3</v>
      </c>
      <c r="N27" s="201">
        <v>215.33218120073533</v>
      </c>
      <c r="O27" s="151">
        <v>3</v>
      </c>
      <c r="P27" s="201">
        <v>460.26947689760726</v>
      </c>
      <c r="Q27" s="151">
        <v>60</v>
      </c>
      <c r="R27" s="201">
        <v>23071.429044126151</v>
      </c>
      <c r="S27" s="151">
        <v>1169</v>
      </c>
      <c r="T27" s="201">
        <v>521745.7642683516</v>
      </c>
      <c r="U27" s="151">
        <v>232</v>
      </c>
      <c r="V27" s="201">
        <v>425518.54179761163</v>
      </c>
      <c r="W27" s="151">
        <v>1401</v>
      </c>
      <c r="X27" s="201">
        <v>947264.30606596323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3752</v>
      </c>
      <c r="D28" s="201">
        <v>802281.13890111283</v>
      </c>
      <c r="E28" s="151">
        <v>280</v>
      </c>
      <c r="F28" s="201">
        <v>500000.00000000006</v>
      </c>
      <c r="G28" s="151">
        <v>0</v>
      </c>
      <c r="H28" s="201">
        <v>0</v>
      </c>
      <c r="I28" s="151">
        <v>31</v>
      </c>
      <c r="J28" s="201">
        <v>9024.1647806886431</v>
      </c>
      <c r="K28" s="151">
        <v>72</v>
      </c>
      <c r="L28" s="201">
        <v>56007.356521984475</v>
      </c>
      <c r="M28" s="151">
        <v>3</v>
      </c>
      <c r="N28" s="201">
        <v>410.22141547628314</v>
      </c>
      <c r="O28" s="151">
        <v>3</v>
      </c>
      <c r="P28" s="201">
        <v>876.8424452889908</v>
      </c>
      <c r="Q28" s="151">
        <v>115</v>
      </c>
      <c r="R28" s="201">
        <v>43952.530582129912</v>
      </c>
      <c r="S28" s="151">
        <v>4256</v>
      </c>
      <c r="T28" s="201">
        <v>1412552.2546466812</v>
      </c>
      <c r="U28" s="151">
        <v>409</v>
      </c>
      <c r="V28" s="201">
        <v>752580.9479117787</v>
      </c>
      <c r="W28" s="151">
        <v>4665</v>
      </c>
      <c r="X28" s="201">
        <v>2165133.2025584602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7786</v>
      </c>
      <c r="D29" s="201">
        <v>1665341.7638628015</v>
      </c>
      <c r="E29" s="151">
        <v>85</v>
      </c>
      <c r="F29" s="201">
        <v>152316.95072764743</v>
      </c>
      <c r="G29" s="151">
        <v>0</v>
      </c>
      <c r="H29" s="201">
        <v>0</v>
      </c>
      <c r="I29" s="151">
        <v>55</v>
      </c>
      <c r="J29" s="201">
        <v>15691.557240799832</v>
      </c>
      <c r="K29" s="151">
        <v>125</v>
      </c>
      <c r="L29" s="201">
        <v>97387.698709945078</v>
      </c>
      <c r="M29" s="151">
        <v>3</v>
      </c>
      <c r="N29" s="201">
        <v>713.30843117171139</v>
      </c>
      <c r="O29" s="151">
        <v>2</v>
      </c>
      <c r="P29" s="201">
        <v>1524.6866336992055</v>
      </c>
      <c r="Q29" s="151">
        <v>200</v>
      </c>
      <c r="R29" s="201">
        <v>76426.313821683798</v>
      </c>
      <c r="S29" s="151">
        <v>8256</v>
      </c>
      <c r="T29" s="201">
        <v>2009402.2794277484</v>
      </c>
      <c r="U29" s="151">
        <v>430</v>
      </c>
      <c r="V29" s="201">
        <v>791061.61939691671</v>
      </c>
      <c r="W29" s="151">
        <v>8686</v>
      </c>
      <c r="X29" s="201">
        <v>2800463.8988246652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7280</v>
      </c>
      <c r="D30" s="201">
        <v>1557000.4197073723</v>
      </c>
      <c r="E30" s="151">
        <v>1225</v>
      </c>
      <c r="F30" s="201">
        <v>2183793.9541487349</v>
      </c>
      <c r="G30" s="151">
        <v>1</v>
      </c>
      <c r="H30" s="201">
        <v>40000</v>
      </c>
      <c r="I30" s="151">
        <v>6</v>
      </c>
      <c r="J30" s="201">
        <v>1704.3953511788629</v>
      </c>
      <c r="K30" s="151">
        <v>14</v>
      </c>
      <c r="L30" s="201">
        <v>10578.117799019508</v>
      </c>
      <c r="M30" s="151">
        <v>3</v>
      </c>
      <c r="N30" s="201">
        <v>77.478580066268989</v>
      </c>
      <c r="O30" s="151">
        <v>3</v>
      </c>
      <c r="P30" s="201">
        <v>165.60936372361061</v>
      </c>
      <c r="Q30" s="151">
        <v>22</v>
      </c>
      <c r="R30" s="201">
        <v>8301.3210216461011</v>
      </c>
      <c r="S30" s="151">
        <v>8554</v>
      </c>
      <c r="T30" s="201">
        <v>3801621.2959717414</v>
      </c>
      <c r="U30" s="151">
        <v>291</v>
      </c>
      <c r="V30" s="201">
        <v>535887.34641835303</v>
      </c>
      <c r="W30" s="151">
        <v>8845</v>
      </c>
      <c r="X30" s="201">
        <v>4337507.6423900947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4739</v>
      </c>
      <c r="D31" s="201">
        <v>1013424.1745613755</v>
      </c>
      <c r="E31" s="151">
        <v>4252</v>
      </c>
      <c r="F31" s="201">
        <v>7574858.712970986</v>
      </c>
      <c r="G31" s="151">
        <v>0</v>
      </c>
      <c r="H31" s="201">
        <v>0</v>
      </c>
      <c r="I31" s="151">
        <v>225</v>
      </c>
      <c r="J31" s="201">
        <v>64560.939958213785</v>
      </c>
      <c r="K31" s="151">
        <v>514</v>
      </c>
      <c r="L31" s="201">
        <v>400689.44545117015</v>
      </c>
      <c r="M31" s="151">
        <v>1</v>
      </c>
      <c r="N31" s="201">
        <v>2934.8178826269996</v>
      </c>
      <c r="O31" s="151">
        <v>6</v>
      </c>
      <c r="P31" s="201">
        <v>6273.1315128751385</v>
      </c>
      <c r="Q31" s="151">
        <v>821</v>
      </c>
      <c r="R31" s="201">
        <v>314446.46201461571</v>
      </c>
      <c r="S31" s="151">
        <v>10558</v>
      </c>
      <c r="T31" s="201">
        <v>9377187.6843518633</v>
      </c>
      <c r="U31" s="151">
        <v>4112</v>
      </c>
      <c r="V31" s="201">
        <v>7569045.557042826</v>
      </c>
      <c r="W31" s="151">
        <v>14670</v>
      </c>
      <c r="X31" s="201">
        <v>16946233.241394687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3777</v>
      </c>
      <c r="D32" s="201">
        <v>807770.8662001593</v>
      </c>
      <c r="E32" s="151">
        <v>142</v>
      </c>
      <c r="F32" s="201">
        <v>252144.55499211806</v>
      </c>
      <c r="G32" s="151">
        <v>0</v>
      </c>
      <c r="H32" s="201">
        <v>0</v>
      </c>
      <c r="I32" s="151">
        <v>29</v>
      </c>
      <c r="J32" s="201">
        <v>8305.2858923154799</v>
      </c>
      <c r="K32" s="151">
        <v>66</v>
      </c>
      <c r="L32" s="201">
        <v>51545.724096632075</v>
      </c>
      <c r="M32" s="151">
        <v>3</v>
      </c>
      <c r="N32" s="201">
        <v>377.54254465429534</v>
      </c>
      <c r="O32" s="151">
        <v>3</v>
      </c>
      <c r="P32" s="201">
        <v>806.99182335701266</v>
      </c>
      <c r="Q32" s="151">
        <v>106</v>
      </c>
      <c r="R32" s="201">
        <v>40451.204188613214</v>
      </c>
      <c r="S32" s="151">
        <v>4126</v>
      </c>
      <c r="T32" s="201">
        <v>1161402.1697378494</v>
      </c>
      <c r="U32" s="151">
        <v>554</v>
      </c>
      <c r="V32" s="201">
        <v>1019274.6949190523</v>
      </c>
      <c r="W32" s="151">
        <v>4680</v>
      </c>
      <c r="X32" s="201">
        <v>2180676.8646569019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1365</v>
      </c>
      <c r="D33" s="201">
        <v>292012.80430240365</v>
      </c>
      <c r="E33" s="151">
        <v>132</v>
      </c>
      <c r="F33" s="201">
        <v>234545.00157346632</v>
      </c>
      <c r="G33" s="151">
        <v>0</v>
      </c>
      <c r="H33" s="201">
        <v>0</v>
      </c>
      <c r="I33" s="151">
        <v>55</v>
      </c>
      <c r="J33" s="201">
        <v>15803.81628754763</v>
      </c>
      <c r="K33" s="151">
        <v>126</v>
      </c>
      <c r="L33" s="201">
        <v>98084.420523744033</v>
      </c>
      <c r="M33" s="151">
        <v>3</v>
      </c>
      <c r="N33" s="201">
        <v>718.41151452358531</v>
      </c>
      <c r="O33" s="151">
        <v>2</v>
      </c>
      <c r="P33" s="201">
        <v>1535.5944018360187</v>
      </c>
      <c r="Q33" s="151">
        <v>201</v>
      </c>
      <c r="R33" s="201">
        <v>76973.075688872006</v>
      </c>
      <c r="S33" s="151">
        <v>1884</v>
      </c>
      <c r="T33" s="201">
        <v>719673.1242923931</v>
      </c>
      <c r="U33" s="151">
        <v>252</v>
      </c>
      <c r="V33" s="201">
        <v>459834.2688158009</v>
      </c>
      <c r="W33" s="151">
        <v>2136</v>
      </c>
      <c r="X33" s="201">
        <v>1179507.393108194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261</v>
      </c>
      <c r="D35" s="201">
        <v>55833.435899570271</v>
      </c>
      <c r="E35" s="151">
        <v>194</v>
      </c>
      <c r="F35" s="201">
        <v>345148.90249585046</v>
      </c>
      <c r="G35" s="151">
        <v>0</v>
      </c>
      <c r="H35" s="201">
        <v>0</v>
      </c>
      <c r="I35" s="151">
        <v>8</v>
      </c>
      <c r="J35" s="201">
        <v>2403.6767149830589</v>
      </c>
      <c r="K35" s="151">
        <v>19</v>
      </c>
      <c r="L35" s="201">
        <v>14918.120625161655</v>
      </c>
      <c r="M35" s="151">
        <v>3</v>
      </c>
      <c r="N35" s="201">
        <v>109.26658459050071</v>
      </c>
      <c r="O35" s="151">
        <v>3</v>
      </c>
      <c r="P35" s="201">
        <v>233.55577160561529</v>
      </c>
      <c r="Q35" s="151">
        <v>31</v>
      </c>
      <c r="R35" s="201">
        <v>11707.196942029286</v>
      </c>
      <c r="S35" s="151">
        <v>519</v>
      </c>
      <c r="T35" s="201">
        <v>430354.1550337908</v>
      </c>
      <c r="U35" s="151">
        <v>86</v>
      </c>
      <c r="V35" s="201">
        <v>152816.80409046941</v>
      </c>
      <c r="W35" s="151">
        <v>605</v>
      </c>
      <c r="X35" s="201">
        <v>583170.95912426023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751</v>
      </c>
      <c r="D36" s="201">
        <v>160479.52136629401</v>
      </c>
      <c r="E36" s="151">
        <v>207</v>
      </c>
      <c r="F36" s="201">
        <v>370064.74066407909</v>
      </c>
      <c r="G36" s="151">
        <v>0</v>
      </c>
      <c r="H36" s="201">
        <v>0</v>
      </c>
      <c r="I36" s="151">
        <v>48</v>
      </c>
      <c r="J36" s="201">
        <v>13749.512825910153</v>
      </c>
      <c r="K36" s="151">
        <v>110</v>
      </c>
      <c r="L36" s="201">
        <v>85334.641549573178</v>
      </c>
      <c r="M36" s="151">
        <v>3</v>
      </c>
      <c r="N36" s="201">
        <v>625.02677540023285</v>
      </c>
      <c r="O36" s="151">
        <v>1</v>
      </c>
      <c r="P36" s="201">
        <v>1335.9858491949415</v>
      </c>
      <c r="Q36" s="151">
        <v>175</v>
      </c>
      <c r="R36" s="201">
        <v>66967.514186291999</v>
      </c>
      <c r="S36" s="151">
        <v>1295</v>
      </c>
      <c r="T36" s="201">
        <v>698556.94321674365</v>
      </c>
      <c r="U36" s="151">
        <v>1713</v>
      </c>
      <c r="V36" s="201">
        <v>3155866.328181833</v>
      </c>
      <c r="W36" s="151">
        <v>3008</v>
      </c>
      <c r="X36" s="201">
        <v>3854423.2713985769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3378</v>
      </c>
      <c r="D37" s="201">
        <v>722586.3647694285</v>
      </c>
      <c r="E37" s="151">
        <v>5775</v>
      </c>
      <c r="F37" s="201">
        <v>10286177.863143848</v>
      </c>
      <c r="G37" s="151">
        <v>0</v>
      </c>
      <c r="H37" s="201">
        <v>0</v>
      </c>
      <c r="I37" s="151">
        <v>139</v>
      </c>
      <c r="J37" s="201">
        <v>39806.176133667206</v>
      </c>
      <c r="K37" s="151">
        <v>317</v>
      </c>
      <c r="L37" s="201">
        <v>247052.0821235578</v>
      </c>
      <c r="M37" s="151">
        <v>1</v>
      </c>
      <c r="N37" s="201">
        <v>1809.5132696596318</v>
      </c>
      <c r="O37" s="151">
        <v>4</v>
      </c>
      <c r="P37" s="201">
        <v>3867.8088961032336</v>
      </c>
      <c r="Q37" s="151">
        <v>506</v>
      </c>
      <c r="R37" s="201">
        <v>193877.46305527294</v>
      </c>
      <c r="S37" s="151">
        <v>10120</v>
      </c>
      <c r="T37" s="201">
        <v>11495177.271391537</v>
      </c>
      <c r="U37" s="151">
        <v>3319</v>
      </c>
      <c r="V37" s="201">
        <v>6109322.5445467848</v>
      </c>
      <c r="W37" s="151">
        <v>13439</v>
      </c>
      <c r="X37" s="201">
        <v>17604499.815938324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406</v>
      </c>
      <c r="D39" s="201">
        <v>86711.75086463269</v>
      </c>
      <c r="E39" s="151">
        <v>95</v>
      </c>
      <c r="F39" s="201">
        <v>169465.61433476297</v>
      </c>
      <c r="G39" s="151">
        <v>0</v>
      </c>
      <c r="H39" s="201">
        <v>0</v>
      </c>
      <c r="I39" s="151">
        <v>176</v>
      </c>
      <c r="J39" s="201">
        <v>50601.482811275906</v>
      </c>
      <c r="K39" s="151">
        <v>403</v>
      </c>
      <c r="L39" s="201">
        <v>314051.81058051658</v>
      </c>
      <c r="M39" s="151">
        <v>1</v>
      </c>
      <c r="N39" s="201">
        <v>2300.247436578431</v>
      </c>
      <c r="O39" s="151">
        <v>5</v>
      </c>
      <c r="P39" s="201">
        <v>4916.746203309257</v>
      </c>
      <c r="Q39" s="151">
        <v>643</v>
      </c>
      <c r="R39" s="201">
        <v>246456.40619541134</v>
      </c>
      <c r="S39" s="151">
        <v>1729</v>
      </c>
      <c r="T39" s="201">
        <v>874504.05842648726</v>
      </c>
      <c r="U39" s="151">
        <v>114</v>
      </c>
      <c r="V39" s="201">
        <v>204045.42228530874</v>
      </c>
      <c r="W39" s="151">
        <v>1843</v>
      </c>
      <c r="X39" s="201">
        <v>1078549.4807117959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6396</v>
      </c>
      <c r="D40" s="201">
        <v>1367973.7957700032</v>
      </c>
      <c r="E40" s="151">
        <v>0</v>
      </c>
      <c r="F40" s="201">
        <v>0</v>
      </c>
      <c r="G40" s="151">
        <v>0</v>
      </c>
      <c r="H40" s="201">
        <v>0</v>
      </c>
      <c r="I40" s="151">
        <v>57</v>
      </c>
      <c r="J40" s="201">
        <v>16297.584401389997</v>
      </c>
      <c r="K40" s="151">
        <v>130</v>
      </c>
      <c r="L40" s="201">
        <v>101148.93092035571</v>
      </c>
      <c r="M40" s="151">
        <v>3</v>
      </c>
      <c r="N40" s="201">
        <v>740.85727648605848</v>
      </c>
      <c r="O40" s="151">
        <v>2</v>
      </c>
      <c r="P40" s="201">
        <v>1583.5718990193354</v>
      </c>
      <c r="Q40" s="151">
        <v>207</v>
      </c>
      <c r="R40" s="201">
        <v>79377.991672961696</v>
      </c>
      <c r="S40" s="151">
        <v>6795</v>
      </c>
      <c r="T40" s="201">
        <v>1567122.7319402162</v>
      </c>
      <c r="U40" s="151">
        <v>371</v>
      </c>
      <c r="V40" s="201">
        <v>683920.70484581508</v>
      </c>
      <c r="W40" s="151">
        <v>7166</v>
      </c>
      <c r="X40" s="201">
        <v>2251043.4367860314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2941</v>
      </c>
      <c r="D41" s="201">
        <v>629040.22791416838</v>
      </c>
      <c r="E41" s="151">
        <v>388</v>
      </c>
      <c r="F41" s="201">
        <v>692923.36166127608</v>
      </c>
      <c r="G41" s="151">
        <v>0</v>
      </c>
      <c r="H41" s="201">
        <v>0</v>
      </c>
      <c r="I41" s="151">
        <v>17</v>
      </c>
      <c r="J41" s="201">
        <v>4958.6047737205836</v>
      </c>
      <c r="K41" s="151">
        <v>40</v>
      </c>
      <c r="L41" s="201">
        <v>30774.96390665308</v>
      </c>
      <c r="M41" s="151">
        <v>3</v>
      </c>
      <c r="N41" s="201">
        <v>225.40876840104491</v>
      </c>
      <c r="O41" s="151">
        <v>3</v>
      </c>
      <c r="P41" s="201">
        <v>481.8080388242895</v>
      </c>
      <c r="Q41" s="151">
        <v>63</v>
      </c>
      <c r="R41" s="201">
        <v>24151.069185708933</v>
      </c>
      <c r="S41" s="151">
        <v>3455</v>
      </c>
      <c r="T41" s="201">
        <v>1382555.4442487524</v>
      </c>
      <c r="U41" s="151">
        <v>161</v>
      </c>
      <c r="V41" s="201">
        <v>293531.32232530107</v>
      </c>
      <c r="W41" s="151">
        <v>3616</v>
      </c>
      <c r="X41" s="201">
        <v>1676086.7665740533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6398</v>
      </c>
      <c r="D42" s="201">
        <v>1368329.7819378057</v>
      </c>
      <c r="E42" s="151">
        <v>2225</v>
      </c>
      <c r="F42" s="201">
        <v>3964063.4892495852</v>
      </c>
      <c r="G42" s="151">
        <v>0</v>
      </c>
      <c r="H42" s="201">
        <v>0</v>
      </c>
      <c r="I42" s="151">
        <v>63</v>
      </c>
      <c r="J42" s="201">
        <v>17989.272098241261</v>
      </c>
      <c r="K42" s="151">
        <v>143</v>
      </c>
      <c r="L42" s="201">
        <v>111648.18024303632</v>
      </c>
      <c r="M42" s="151">
        <v>3</v>
      </c>
      <c r="N42" s="201">
        <v>817.7581906882458</v>
      </c>
      <c r="O42" s="151">
        <v>2</v>
      </c>
      <c r="P42" s="201">
        <v>1747.9465101685753</v>
      </c>
      <c r="Q42" s="151">
        <v>229</v>
      </c>
      <c r="R42" s="201">
        <v>87617.419591031459</v>
      </c>
      <c r="S42" s="151">
        <v>9063</v>
      </c>
      <c r="T42" s="201">
        <v>5552213.8478205567</v>
      </c>
      <c r="U42" s="151">
        <v>2864</v>
      </c>
      <c r="V42" s="201">
        <v>5271086.2081214702</v>
      </c>
      <c r="W42" s="151">
        <v>11927</v>
      </c>
      <c r="X42" s="201">
        <v>10823300.055942027</v>
      </c>
    </row>
    <row r="43" spans="1:24" s="193" customFormat="1" ht="20.25" customHeight="1" x14ac:dyDescent="0.25">
      <c r="A43" s="152" t="s">
        <v>37</v>
      </c>
      <c r="B43" s="153"/>
      <c r="C43" s="154">
        <v>55945</v>
      </c>
      <c r="D43" s="202">
        <v>11964498.917913973</v>
      </c>
      <c r="E43" s="155">
        <v>16829</v>
      </c>
      <c r="F43" s="202">
        <v>29969318.070058446</v>
      </c>
      <c r="G43" s="155">
        <v>1</v>
      </c>
      <c r="H43" s="202">
        <v>40000</v>
      </c>
      <c r="I43" s="155">
        <v>1434</v>
      </c>
      <c r="J43" s="202">
        <v>410718.7856201026</v>
      </c>
      <c r="K43" s="155">
        <v>3273</v>
      </c>
      <c r="L43" s="202">
        <v>2549075.0685013751</v>
      </c>
      <c r="M43" s="155">
        <v>44</v>
      </c>
      <c r="N43" s="202">
        <v>18670.49701489618</v>
      </c>
      <c r="O43" s="155">
        <v>57</v>
      </c>
      <c r="P43" s="202">
        <v>39907.9220140053</v>
      </c>
      <c r="Q43" s="155">
        <v>5223</v>
      </c>
      <c r="R43" s="202">
        <v>2000421.1386136988</v>
      </c>
      <c r="S43" s="155">
        <v>82806</v>
      </c>
      <c r="T43" s="202">
        <v>46992610.399736501</v>
      </c>
      <c r="U43" s="155">
        <v>17896</v>
      </c>
      <c r="V43" s="202">
        <v>32907266.023094699</v>
      </c>
      <c r="W43" s="155">
        <v>100702</v>
      </c>
      <c r="X43" s="202">
        <v>79899876.422831193</v>
      </c>
    </row>
    <row r="44" spans="1:24" s="193" customFormat="1" ht="20.25" customHeight="1" x14ac:dyDescent="0.25">
      <c r="A44" s="152" t="s">
        <v>38</v>
      </c>
      <c r="B44" s="153"/>
      <c r="C44" s="154">
        <v>349788</v>
      </c>
      <c r="D44" s="202">
        <v>76969800.43818666</v>
      </c>
      <c r="E44" s="155">
        <v>41195</v>
      </c>
      <c r="F44" s="202">
        <v>73383719.359816954</v>
      </c>
      <c r="G44" s="155">
        <v>2</v>
      </c>
      <c r="H44" s="202">
        <v>60000</v>
      </c>
      <c r="I44" s="155">
        <v>4124</v>
      </c>
      <c r="J44" s="202">
        <v>1181904.0249840133</v>
      </c>
      <c r="K44" s="155">
        <v>9417</v>
      </c>
      <c r="L44" s="202">
        <v>7335340.3567833202</v>
      </c>
      <c r="M44" s="155">
        <v>76</v>
      </c>
      <c r="N44" s="202">
        <v>53727.115347406092</v>
      </c>
      <c r="O44" s="155">
        <v>136</v>
      </c>
      <c r="P44" s="202">
        <v>114840.94545587392</v>
      </c>
      <c r="Q44" s="155">
        <v>15029</v>
      </c>
      <c r="R44" s="202">
        <v>5756507.5622752644</v>
      </c>
      <c r="S44" s="155">
        <v>419767</v>
      </c>
      <c r="T44" s="202">
        <v>164855839.80284947</v>
      </c>
      <c r="U44" s="155">
        <v>176903</v>
      </c>
      <c r="V44" s="202">
        <v>325568469.76576298</v>
      </c>
      <c r="W44" s="155">
        <v>596670</v>
      </c>
      <c r="X44" s="202">
        <v>490424309.56861198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58236</v>
      </c>
      <c r="D45" s="201">
        <v>12454904.871204274</v>
      </c>
      <c r="E45" s="151">
        <v>10</v>
      </c>
      <c r="F45" s="201">
        <v>4761.8984689129011</v>
      </c>
      <c r="G45" s="151">
        <v>0</v>
      </c>
      <c r="H45" s="201">
        <v>0</v>
      </c>
      <c r="I45" s="151">
        <v>3405</v>
      </c>
      <c r="J45" s="201">
        <v>976403.60400252359</v>
      </c>
      <c r="K45" s="151">
        <v>7780</v>
      </c>
      <c r="L45" s="201">
        <v>6059927.5487239892</v>
      </c>
      <c r="M45" s="151">
        <v>19</v>
      </c>
      <c r="N45" s="201">
        <v>44385.455966761918</v>
      </c>
      <c r="O45" s="151">
        <v>95</v>
      </c>
      <c r="P45" s="201">
        <v>94873.281298529473</v>
      </c>
      <c r="Q45" s="151">
        <v>12417</v>
      </c>
      <c r="R45" s="201">
        <v>4755610.1100081932</v>
      </c>
      <c r="S45" s="151">
        <v>81962</v>
      </c>
      <c r="T45" s="201">
        <v>24390866.769673184</v>
      </c>
      <c r="U45" s="151">
        <v>16562</v>
      </c>
      <c r="V45" s="201">
        <v>30484614.61683844</v>
      </c>
      <c r="W45" s="151">
        <v>98524</v>
      </c>
      <c r="X45" s="201">
        <v>54875481.386511616</v>
      </c>
    </row>
    <row r="46" spans="1:24" s="193" customFormat="1" ht="20.25" customHeight="1" x14ac:dyDescent="0.25">
      <c r="A46" s="152" t="s">
        <v>40</v>
      </c>
      <c r="B46" s="153"/>
      <c r="C46" s="154">
        <v>58236</v>
      </c>
      <c r="D46" s="202">
        <v>12454904.871204274</v>
      </c>
      <c r="E46" s="155">
        <v>10</v>
      </c>
      <c r="F46" s="202">
        <v>4761.8984689129011</v>
      </c>
      <c r="G46" s="155">
        <v>0</v>
      </c>
      <c r="H46" s="202">
        <v>0</v>
      </c>
      <c r="I46" s="155">
        <v>3405</v>
      </c>
      <c r="J46" s="202">
        <v>976403.60400252359</v>
      </c>
      <c r="K46" s="155">
        <v>7780</v>
      </c>
      <c r="L46" s="202">
        <v>6059927.5487239892</v>
      </c>
      <c r="M46" s="155">
        <v>19</v>
      </c>
      <c r="N46" s="202">
        <v>44385.455966761918</v>
      </c>
      <c r="O46" s="155">
        <v>95</v>
      </c>
      <c r="P46" s="202">
        <v>94873.281298529473</v>
      </c>
      <c r="Q46" s="155">
        <v>12417</v>
      </c>
      <c r="R46" s="202">
        <v>4755610.1100081932</v>
      </c>
      <c r="S46" s="155">
        <v>81962</v>
      </c>
      <c r="T46" s="202">
        <v>24390866.769673184</v>
      </c>
      <c r="U46" s="155">
        <v>16562</v>
      </c>
      <c r="V46" s="202">
        <v>30484614.61683844</v>
      </c>
      <c r="W46" s="155">
        <v>98524</v>
      </c>
      <c r="X46" s="202">
        <v>54875481.386511616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97590</v>
      </c>
      <c r="D50" s="201">
        <v>18709336.240282673</v>
      </c>
      <c r="E50" s="151">
        <v>904</v>
      </c>
      <c r="F50" s="201">
        <v>1611469.7190542938</v>
      </c>
      <c r="G50" s="151">
        <v>0</v>
      </c>
      <c r="H50" s="201">
        <v>0</v>
      </c>
      <c r="I50" s="151">
        <v>193</v>
      </c>
      <c r="J50" s="201">
        <v>55288.464194859283</v>
      </c>
      <c r="K50" s="151">
        <v>441</v>
      </c>
      <c r="L50" s="201">
        <v>343140.97769368911</v>
      </c>
      <c r="M50" s="151">
        <v>1</v>
      </c>
      <c r="N50" s="201">
        <v>2513.3087208314696</v>
      </c>
      <c r="O50" s="151">
        <v>5</v>
      </c>
      <c r="P50" s="201">
        <v>5372.1616702563942</v>
      </c>
      <c r="Q50" s="151">
        <v>703</v>
      </c>
      <c r="R50" s="201">
        <v>269284.52354546945</v>
      </c>
      <c r="S50" s="151">
        <v>99837</v>
      </c>
      <c r="T50" s="201">
        <v>20996405.395162072</v>
      </c>
      <c r="U50" s="151">
        <v>2776</v>
      </c>
      <c r="V50" s="201">
        <v>5112002.7641243413</v>
      </c>
      <c r="W50" s="151">
        <v>102613</v>
      </c>
      <c r="X50" s="201">
        <v>26108408.159286413</v>
      </c>
    </row>
    <row r="51" spans="1:24" s="193" customFormat="1" ht="20.25" customHeight="1" x14ac:dyDescent="0.25">
      <c r="A51" s="152" t="s">
        <v>41</v>
      </c>
      <c r="B51" s="153"/>
      <c r="C51" s="154">
        <v>97590</v>
      </c>
      <c r="D51" s="202">
        <v>18709336.240282673</v>
      </c>
      <c r="E51" s="155">
        <v>904</v>
      </c>
      <c r="F51" s="202">
        <v>1611469.7190542938</v>
      </c>
      <c r="G51" s="155">
        <v>0</v>
      </c>
      <c r="H51" s="202">
        <v>0</v>
      </c>
      <c r="I51" s="155">
        <v>193</v>
      </c>
      <c r="J51" s="202">
        <v>55288.464194859283</v>
      </c>
      <c r="K51" s="155">
        <v>441</v>
      </c>
      <c r="L51" s="202">
        <v>343140.97769368911</v>
      </c>
      <c r="M51" s="155">
        <v>1</v>
      </c>
      <c r="N51" s="202">
        <v>2513.3087208314696</v>
      </c>
      <c r="O51" s="155">
        <v>5</v>
      </c>
      <c r="P51" s="202">
        <v>5372.1616702563942</v>
      </c>
      <c r="Q51" s="155">
        <v>703</v>
      </c>
      <c r="R51" s="202">
        <v>269284.52354546945</v>
      </c>
      <c r="S51" s="155">
        <v>99837</v>
      </c>
      <c r="T51" s="202">
        <v>20996405.395162072</v>
      </c>
      <c r="U51" s="155">
        <v>2776</v>
      </c>
      <c r="V51" s="202">
        <v>5112002.7641243413</v>
      </c>
      <c r="W51" s="155">
        <v>102613</v>
      </c>
      <c r="X51" s="202">
        <v>26108408.159286413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240</v>
      </c>
      <c r="D52" s="201">
        <v>51309.390469341495</v>
      </c>
      <c r="E52" s="151">
        <v>248</v>
      </c>
      <c r="F52" s="201">
        <v>440712.64125865325</v>
      </c>
      <c r="G52" s="151">
        <v>0</v>
      </c>
      <c r="H52" s="201">
        <v>0</v>
      </c>
      <c r="I52" s="151">
        <v>63</v>
      </c>
      <c r="J52" s="201">
        <v>18182.507041752775</v>
      </c>
      <c r="K52" s="151">
        <v>145</v>
      </c>
      <c r="L52" s="201">
        <v>112847.46889043723</v>
      </c>
      <c r="M52" s="151">
        <v>3</v>
      </c>
      <c r="N52" s="201">
        <v>826.54228472611237</v>
      </c>
      <c r="O52" s="151">
        <v>2</v>
      </c>
      <c r="P52" s="201">
        <v>1766.7223863301567</v>
      </c>
      <c r="Q52" s="151">
        <v>231</v>
      </c>
      <c r="R52" s="201">
        <v>88558.577578571872</v>
      </c>
      <c r="S52" s="151">
        <v>932</v>
      </c>
      <c r="T52" s="201">
        <v>714203.84990981291</v>
      </c>
      <c r="U52" s="151">
        <v>123</v>
      </c>
      <c r="V52" s="201">
        <v>221977.25690415411</v>
      </c>
      <c r="W52" s="151">
        <v>1055</v>
      </c>
      <c r="X52" s="201">
        <v>936181.106813967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91</v>
      </c>
      <c r="D53" s="201">
        <v>19020.565912602407</v>
      </c>
      <c r="E53" s="151">
        <v>12</v>
      </c>
      <c r="F53" s="201">
        <v>11567.897823843687</v>
      </c>
      <c r="G53" s="151">
        <v>0</v>
      </c>
      <c r="H53" s="201">
        <v>0</v>
      </c>
      <c r="I53" s="151">
        <v>41</v>
      </c>
      <c r="J53" s="201">
        <v>11719.539185934043</v>
      </c>
      <c r="K53" s="151">
        <v>93</v>
      </c>
      <c r="L53" s="201">
        <v>72735.862588037387</v>
      </c>
      <c r="M53" s="151">
        <v>3</v>
      </c>
      <c r="N53" s="201">
        <v>532.7480238250655</v>
      </c>
      <c r="O53" s="151">
        <v>1</v>
      </c>
      <c r="P53" s="201">
        <v>1138.7413292192089</v>
      </c>
      <c r="Q53" s="151">
        <v>149</v>
      </c>
      <c r="R53" s="201">
        <v>57080.451986042732</v>
      </c>
      <c r="S53" s="151">
        <v>390</v>
      </c>
      <c r="T53" s="201">
        <v>173795.80684950453</v>
      </c>
      <c r="U53" s="151">
        <v>12</v>
      </c>
      <c r="V53" s="201">
        <v>6197.6847729296533</v>
      </c>
      <c r="W53" s="151">
        <v>402</v>
      </c>
      <c r="X53" s="201">
        <v>179993.4916224342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277</v>
      </c>
      <c r="D54" s="201">
        <v>59272.3044503899</v>
      </c>
      <c r="E54" s="151">
        <v>112</v>
      </c>
      <c r="F54" s="201">
        <v>199800.19953388529</v>
      </c>
      <c r="G54" s="151">
        <v>0</v>
      </c>
      <c r="H54" s="201">
        <v>0</v>
      </c>
      <c r="I54" s="151">
        <v>43</v>
      </c>
      <c r="J54" s="201">
        <v>12243.205187463207</v>
      </c>
      <c r="K54" s="151">
        <v>98</v>
      </c>
      <c r="L54" s="201">
        <v>75985.930506660632</v>
      </c>
      <c r="M54" s="151">
        <v>3</v>
      </c>
      <c r="N54" s="201">
        <v>556.55288705670807</v>
      </c>
      <c r="O54" s="151">
        <v>1</v>
      </c>
      <c r="P54" s="201">
        <v>1189.623886049083</v>
      </c>
      <c r="Q54" s="151">
        <v>156</v>
      </c>
      <c r="R54" s="201">
        <v>59630.986745368769</v>
      </c>
      <c r="S54" s="151">
        <v>690</v>
      </c>
      <c r="T54" s="201">
        <v>408678.80319687357</v>
      </c>
      <c r="U54" s="151">
        <v>34</v>
      </c>
      <c r="V54" s="201">
        <v>52352.941176470595</v>
      </c>
      <c r="W54" s="151">
        <v>724</v>
      </c>
      <c r="X54" s="201">
        <v>461031.74437334418</v>
      </c>
    </row>
    <row r="55" spans="1:24" s="193" customFormat="1" ht="20.25" customHeight="1" x14ac:dyDescent="0.25">
      <c r="A55" s="152" t="s">
        <v>43</v>
      </c>
      <c r="B55" s="153"/>
      <c r="C55" s="154">
        <v>608</v>
      </c>
      <c r="D55" s="202">
        <v>129602.26083233379</v>
      </c>
      <c r="E55" s="155">
        <v>372</v>
      </c>
      <c r="F55" s="202">
        <v>652080.73861638212</v>
      </c>
      <c r="G55" s="155">
        <v>0</v>
      </c>
      <c r="H55" s="202">
        <v>0</v>
      </c>
      <c r="I55" s="155">
        <v>147</v>
      </c>
      <c r="J55" s="202">
        <v>42145.251415150022</v>
      </c>
      <c r="K55" s="155">
        <v>336</v>
      </c>
      <c r="L55" s="202">
        <v>261569.26198513524</v>
      </c>
      <c r="M55" s="155">
        <v>9</v>
      </c>
      <c r="N55" s="202">
        <v>1915.8431956078859</v>
      </c>
      <c r="O55" s="155">
        <v>4</v>
      </c>
      <c r="P55" s="202">
        <v>4095.0876015984491</v>
      </c>
      <c r="Q55" s="155">
        <v>536</v>
      </c>
      <c r="R55" s="202">
        <v>205270.01630998336</v>
      </c>
      <c r="S55" s="155">
        <v>2012</v>
      </c>
      <c r="T55" s="202">
        <v>1296678.459956191</v>
      </c>
      <c r="U55" s="155">
        <v>169</v>
      </c>
      <c r="V55" s="202">
        <v>280527.88285355433</v>
      </c>
      <c r="W55" s="155">
        <v>2181</v>
      </c>
      <c r="X55" s="202">
        <v>1577206.3428097453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506222</v>
      </c>
      <c r="D58" s="204">
        <v>108263643.81050593</v>
      </c>
      <c r="E58" s="205">
        <v>42481</v>
      </c>
      <c r="F58" s="204">
        <v>75652031.715956539</v>
      </c>
      <c r="G58" s="205">
        <v>2</v>
      </c>
      <c r="H58" s="204">
        <v>60000</v>
      </c>
      <c r="I58" s="205">
        <v>7869</v>
      </c>
      <c r="J58" s="204">
        <v>2255741.3445965461</v>
      </c>
      <c r="K58" s="205">
        <v>17974</v>
      </c>
      <c r="L58" s="204">
        <v>13999978.145186132</v>
      </c>
      <c r="M58" s="205">
        <v>105</v>
      </c>
      <c r="N58" s="204">
        <v>102541.72323060736</v>
      </c>
      <c r="O58" s="205">
        <v>240</v>
      </c>
      <c r="P58" s="204">
        <v>219181.47602625823</v>
      </c>
      <c r="Q58" s="205">
        <v>28685</v>
      </c>
      <c r="R58" s="204">
        <v>10986672.21213891</v>
      </c>
      <c r="S58" s="205">
        <v>603578</v>
      </c>
      <c r="T58" s="204">
        <v>211539790.42764091</v>
      </c>
      <c r="U58" s="205">
        <v>196410</v>
      </c>
      <c r="V58" s="204">
        <v>361445615.02957898</v>
      </c>
      <c r="W58" s="205">
        <v>799988</v>
      </c>
      <c r="X58" s="204">
        <v>572985405.45721996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2800000000000000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8BCA-7CB9-4E45-BBA9-E4A85CD91A7B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28515625" style="162" bestFit="1" customWidth="1"/>
    <col min="14" max="14" width="8.42578125" style="162" bestFit="1" customWidth="1"/>
    <col min="15" max="15" width="4.28515625" style="162" bestFit="1" customWidth="1"/>
    <col min="16" max="16" width="8.42578125" style="162" bestFit="1" customWidth="1"/>
    <col min="17" max="17" width="6.7109375" style="162" bestFit="1" customWidth="1"/>
    <col min="18" max="18" width="10.140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87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111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26443</v>
      </c>
      <c r="D9" s="201">
        <v>4572932.1000035582</v>
      </c>
      <c r="E9" s="151">
        <v>803</v>
      </c>
      <c r="F9" s="201">
        <v>524130.6627446902</v>
      </c>
      <c r="G9" s="151">
        <v>0</v>
      </c>
      <c r="H9" s="201">
        <v>0</v>
      </c>
      <c r="I9" s="151">
        <v>61</v>
      </c>
      <c r="J9" s="201">
        <v>21575.609911577354</v>
      </c>
      <c r="K9" s="151">
        <v>156</v>
      </c>
      <c r="L9" s="201">
        <v>98281.34998672962</v>
      </c>
      <c r="M9" s="151">
        <v>3</v>
      </c>
      <c r="N9" s="201">
        <v>628.56215543556402</v>
      </c>
      <c r="O9" s="151">
        <v>3</v>
      </c>
      <c r="P9" s="201">
        <v>351.69004963521979</v>
      </c>
      <c r="Q9" s="151">
        <v>346</v>
      </c>
      <c r="R9" s="201">
        <v>18062.787896622274</v>
      </c>
      <c r="S9" s="151">
        <v>27815</v>
      </c>
      <c r="T9" s="201">
        <v>5235962.7627482489</v>
      </c>
      <c r="U9" s="151">
        <v>1642</v>
      </c>
      <c r="V9" s="201">
        <v>500915.52525682462</v>
      </c>
      <c r="W9" s="151">
        <v>29457</v>
      </c>
      <c r="X9" s="201">
        <v>5736878.2880050726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14142</v>
      </c>
      <c r="D10" s="201">
        <v>2445681.8071250943</v>
      </c>
      <c r="E10" s="151">
        <v>466</v>
      </c>
      <c r="F10" s="201">
        <v>304602.29372189322</v>
      </c>
      <c r="G10" s="151">
        <v>0</v>
      </c>
      <c r="H10" s="201">
        <v>0</v>
      </c>
      <c r="I10" s="151">
        <v>20</v>
      </c>
      <c r="J10" s="201">
        <v>7028.8098647723282</v>
      </c>
      <c r="K10" s="151">
        <v>51</v>
      </c>
      <c r="L10" s="201">
        <v>32017.677606378435</v>
      </c>
      <c r="M10" s="151">
        <v>3</v>
      </c>
      <c r="N10" s="201">
        <v>204.77028908357079</v>
      </c>
      <c r="O10" s="151">
        <v>3</v>
      </c>
      <c r="P10" s="201">
        <v>114.5720793223955</v>
      </c>
      <c r="Q10" s="151">
        <v>113</v>
      </c>
      <c r="R10" s="201">
        <v>5884.4177417641795</v>
      </c>
      <c r="S10" s="151">
        <v>14798</v>
      </c>
      <c r="T10" s="201">
        <v>2795534.348428308</v>
      </c>
      <c r="U10" s="151">
        <v>225</v>
      </c>
      <c r="V10" s="201">
        <v>68713.303137057519</v>
      </c>
      <c r="W10" s="151">
        <v>15023</v>
      </c>
      <c r="X10" s="201">
        <v>2864247.651565366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0</v>
      </c>
      <c r="D11" s="201">
        <v>0</v>
      </c>
      <c r="E11" s="151">
        <v>0</v>
      </c>
      <c r="F11" s="201">
        <v>0</v>
      </c>
      <c r="G11" s="151">
        <v>0</v>
      </c>
      <c r="H11" s="201">
        <v>0</v>
      </c>
      <c r="I11" s="151">
        <v>0</v>
      </c>
      <c r="J11" s="201">
        <v>0</v>
      </c>
      <c r="K11" s="151">
        <v>0</v>
      </c>
      <c r="L11" s="201">
        <v>0</v>
      </c>
      <c r="M11" s="151">
        <v>0</v>
      </c>
      <c r="N11" s="201">
        <v>0</v>
      </c>
      <c r="O11" s="151">
        <v>0</v>
      </c>
      <c r="P11" s="201">
        <v>0</v>
      </c>
      <c r="Q11" s="151">
        <v>0</v>
      </c>
      <c r="R11" s="201">
        <v>0</v>
      </c>
      <c r="S11" s="151">
        <v>0</v>
      </c>
      <c r="T11" s="201">
        <v>0</v>
      </c>
      <c r="U11" s="151">
        <v>0</v>
      </c>
      <c r="V11" s="201">
        <v>0</v>
      </c>
      <c r="W11" s="151">
        <v>0</v>
      </c>
      <c r="X11" s="201">
        <v>0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69186</v>
      </c>
      <c r="D12" s="201">
        <v>11964565.653575942</v>
      </c>
      <c r="E12" s="151">
        <v>898</v>
      </c>
      <c r="F12" s="201">
        <v>586593.21034564788</v>
      </c>
      <c r="G12" s="151">
        <v>0</v>
      </c>
      <c r="H12" s="201">
        <v>0</v>
      </c>
      <c r="I12" s="151">
        <v>349</v>
      </c>
      <c r="J12" s="201">
        <v>124265.57184493795</v>
      </c>
      <c r="K12" s="151">
        <v>897</v>
      </c>
      <c r="L12" s="201">
        <v>566055.29150024254</v>
      </c>
      <c r="M12" s="151">
        <v>7</v>
      </c>
      <c r="N12" s="201">
        <v>3620.2283970370854</v>
      </c>
      <c r="O12" s="151">
        <v>10</v>
      </c>
      <c r="P12" s="201">
        <v>2025.572640087659</v>
      </c>
      <c r="Q12" s="151">
        <v>1995</v>
      </c>
      <c r="R12" s="201">
        <v>104033.33561769487</v>
      </c>
      <c r="S12" s="151">
        <v>73342</v>
      </c>
      <c r="T12" s="201">
        <v>13351158.86392159</v>
      </c>
      <c r="U12" s="151">
        <v>1600</v>
      </c>
      <c r="V12" s="201">
        <v>487547.48761348991</v>
      </c>
      <c r="W12" s="151">
        <v>74942</v>
      </c>
      <c r="X12" s="201">
        <v>13838706.35153508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23977</v>
      </c>
      <c r="D13" s="201">
        <v>4146550.4957789029</v>
      </c>
      <c r="E13" s="151">
        <v>374</v>
      </c>
      <c r="F13" s="201">
        <v>243757.28375864451</v>
      </c>
      <c r="G13" s="151">
        <v>0</v>
      </c>
      <c r="H13" s="201">
        <v>0</v>
      </c>
      <c r="I13" s="151">
        <v>23</v>
      </c>
      <c r="J13" s="201">
        <v>8302.7114443499831</v>
      </c>
      <c r="K13" s="151">
        <v>60</v>
      </c>
      <c r="L13" s="201">
        <v>37820.56185874607</v>
      </c>
      <c r="M13" s="151">
        <v>3</v>
      </c>
      <c r="N13" s="201">
        <v>241.88285859857834</v>
      </c>
      <c r="O13" s="151">
        <v>3</v>
      </c>
      <c r="P13" s="201">
        <v>135.33712427770155</v>
      </c>
      <c r="Q13" s="151">
        <v>133</v>
      </c>
      <c r="R13" s="201">
        <v>6950.9096799937497</v>
      </c>
      <c r="S13" s="151">
        <v>24573</v>
      </c>
      <c r="T13" s="201">
        <v>4443759.1825035131</v>
      </c>
      <c r="U13" s="151">
        <v>423</v>
      </c>
      <c r="V13" s="201">
        <v>129736.97161918302</v>
      </c>
      <c r="W13" s="151">
        <v>24996</v>
      </c>
      <c r="X13" s="201">
        <v>4573496.1541226963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24249</v>
      </c>
      <c r="D14" s="201">
        <v>4193422.6158462209</v>
      </c>
      <c r="E14" s="151">
        <v>1629</v>
      </c>
      <c r="F14" s="201">
        <v>1063987.6210008159</v>
      </c>
      <c r="G14" s="151">
        <v>0</v>
      </c>
      <c r="H14" s="201">
        <v>0</v>
      </c>
      <c r="I14" s="151">
        <v>124</v>
      </c>
      <c r="J14" s="201">
        <v>44020.233071191426</v>
      </c>
      <c r="K14" s="151">
        <v>318</v>
      </c>
      <c r="L14" s="201">
        <v>200521.23442617807</v>
      </c>
      <c r="M14" s="151">
        <v>3</v>
      </c>
      <c r="N14" s="201">
        <v>1282.4412702769853</v>
      </c>
      <c r="O14" s="151">
        <v>3</v>
      </c>
      <c r="P14" s="201">
        <v>717.54532164831085</v>
      </c>
      <c r="Q14" s="151">
        <v>707</v>
      </c>
      <c r="R14" s="201">
        <v>36853.101088843221</v>
      </c>
      <c r="S14" s="151">
        <v>27033</v>
      </c>
      <c r="T14" s="201">
        <v>5540804.792025174</v>
      </c>
      <c r="U14" s="151">
        <v>820</v>
      </c>
      <c r="V14" s="201">
        <v>250124.36184629277</v>
      </c>
      <c r="W14" s="151">
        <v>27853</v>
      </c>
      <c r="X14" s="201">
        <v>5790929.1538714664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4903</v>
      </c>
      <c r="D15" s="201">
        <v>847992.98240018333</v>
      </c>
      <c r="E15" s="151">
        <v>179</v>
      </c>
      <c r="F15" s="201">
        <v>116673.33168686945</v>
      </c>
      <c r="G15" s="151">
        <v>0</v>
      </c>
      <c r="H15" s="201">
        <v>0</v>
      </c>
      <c r="I15" s="151">
        <v>10</v>
      </c>
      <c r="J15" s="201">
        <v>3723.0001150663379</v>
      </c>
      <c r="K15" s="151">
        <v>27</v>
      </c>
      <c r="L15" s="201">
        <v>16959.032852792199</v>
      </c>
      <c r="M15" s="151">
        <v>3</v>
      </c>
      <c r="N15" s="201">
        <v>108.46214714686909</v>
      </c>
      <c r="O15" s="151">
        <v>3</v>
      </c>
      <c r="P15" s="201">
        <v>60.686214694539125</v>
      </c>
      <c r="Q15" s="151">
        <v>60</v>
      </c>
      <c r="R15" s="201">
        <v>3116.8417344002314</v>
      </c>
      <c r="S15" s="151">
        <v>5185</v>
      </c>
      <c r="T15" s="201">
        <v>988634.3371511529</v>
      </c>
      <c r="U15" s="151">
        <v>258</v>
      </c>
      <c r="V15" s="201">
        <v>78751.360745593091</v>
      </c>
      <c r="W15" s="151">
        <v>5443</v>
      </c>
      <c r="X15" s="201">
        <v>1067385.697896746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1042</v>
      </c>
      <c r="D17" s="201">
        <v>180328.89737763061</v>
      </c>
      <c r="E17" s="151">
        <v>59</v>
      </c>
      <c r="F17" s="201">
        <v>36804.247427699484</v>
      </c>
      <c r="G17" s="151">
        <v>0</v>
      </c>
      <c r="H17" s="201">
        <v>0</v>
      </c>
      <c r="I17" s="151">
        <v>94</v>
      </c>
      <c r="J17" s="201">
        <v>33437.725369049193</v>
      </c>
      <c r="K17" s="151">
        <v>241</v>
      </c>
      <c r="L17" s="201">
        <v>152315.73073594819</v>
      </c>
      <c r="M17" s="151">
        <v>2</v>
      </c>
      <c r="N17" s="201">
        <v>974.14111661121672</v>
      </c>
      <c r="O17" s="151">
        <v>3</v>
      </c>
      <c r="P17" s="201">
        <v>545.0467144578638</v>
      </c>
      <c r="Q17" s="151">
        <v>537</v>
      </c>
      <c r="R17" s="201">
        <v>27993.579025664054</v>
      </c>
      <c r="S17" s="151">
        <v>1978</v>
      </c>
      <c r="T17" s="201">
        <v>432399.36776706058</v>
      </c>
      <c r="U17" s="151">
        <v>270</v>
      </c>
      <c r="V17" s="201">
        <v>82550.046909152181</v>
      </c>
      <c r="W17" s="151">
        <v>2248</v>
      </c>
      <c r="X17" s="201">
        <v>514949.41467621276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747</v>
      </c>
      <c r="D18" s="201">
        <v>129037.76318916402</v>
      </c>
      <c r="E18" s="151">
        <v>27</v>
      </c>
      <c r="F18" s="201">
        <v>14617.270285742043</v>
      </c>
      <c r="G18" s="151">
        <v>0</v>
      </c>
      <c r="H18" s="201">
        <v>0</v>
      </c>
      <c r="I18" s="151">
        <v>54</v>
      </c>
      <c r="J18" s="201">
        <v>19063.676075879343</v>
      </c>
      <c r="K18" s="151">
        <v>138</v>
      </c>
      <c r="L18" s="201">
        <v>86838.973643186619</v>
      </c>
      <c r="M18" s="151">
        <v>3</v>
      </c>
      <c r="N18" s="201">
        <v>555.38199725933396</v>
      </c>
      <c r="O18" s="151">
        <v>3</v>
      </c>
      <c r="P18" s="201">
        <v>310.74464234534372</v>
      </c>
      <c r="Q18" s="151">
        <v>306</v>
      </c>
      <c r="R18" s="201">
        <v>15959.833297864194</v>
      </c>
      <c r="S18" s="151">
        <v>1278</v>
      </c>
      <c r="T18" s="201">
        <v>266383.64313144085</v>
      </c>
      <c r="U18" s="151">
        <v>36</v>
      </c>
      <c r="V18" s="201">
        <v>9331.5574130051573</v>
      </c>
      <c r="W18" s="151">
        <v>1314</v>
      </c>
      <c r="X18" s="201">
        <v>275715.20054444607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144782</v>
      </c>
      <c r="D19" s="201">
        <v>25677348.792511854</v>
      </c>
      <c r="E19" s="151">
        <v>3375</v>
      </c>
      <c r="F19" s="201">
        <v>2203215.1515758652</v>
      </c>
      <c r="G19" s="151">
        <v>0</v>
      </c>
      <c r="H19" s="201">
        <v>0</v>
      </c>
      <c r="I19" s="151">
        <v>196</v>
      </c>
      <c r="J19" s="201">
        <v>69899.384162777598</v>
      </c>
      <c r="K19" s="151">
        <v>505</v>
      </c>
      <c r="L19" s="201">
        <v>318406.10146888642</v>
      </c>
      <c r="M19" s="151">
        <v>4</v>
      </c>
      <c r="N19" s="201">
        <v>2036.3784733333607</v>
      </c>
      <c r="O19" s="151">
        <v>6</v>
      </c>
      <c r="P19" s="201">
        <v>1139.3846100493083</v>
      </c>
      <c r="Q19" s="151">
        <v>1122</v>
      </c>
      <c r="R19" s="201">
        <v>58518.751284953367</v>
      </c>
      <c r="S19" s="151">
        <v>149990</v>
      </c>
      <c r="T19" s="201">
        <v>28330563.944087718</v>
      </c>
      <c r="U19" s="151">
        <v>4401</v>
      </c>
      <c r="V19" s="201">
        <v>1341573.3049546492</v>
      </c>
      <c r="W19" s="151">
        <v>154391</v>
      </c>
      <c r="X19" s="201">
        <v>29672137.249042366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134586</v>
      </c>
      <c r="D20" s="201">
        <v>23274528.786702476</v>
      </c>
      <c r="E20" s="151">
        <v>7446</v>
      </c>
      <c r="F20" s="201">
        <v>4860337.5587337948</v>
      </c>
      <c r="G20" s="151">
        <v>0</v>
      </c>
      <c r="H20" s="201">
        <v>0</v>
      </c>
      <c r="I20" s="151">
        <v>505</v>
      </c>
      <c r="J20" s="201">
        <v>179893.41656705851</v>
      </c>
      <c r="K20" s="151">
        <v>1299</v>
      </c>
      <c r="L20" s="201">
        <v>819451.5893823487</v>
      </c>
      <c r="M20" s="151">
        <v>10</v>
      </c>
      <c r="N20" s="201">
        <v>5240.834170133151</v>
      </c>
      <c r="O20" s="151">
        <v>15</v>
      </c>
      <c r="P20" s="201">
        <v>2932.3261247678333</v>
      </c>
      <c r="Q20" s="151">
        <v>2888</v>
      </c>
      <c r="R20" s="201">
        <v>150604.16093757309</v>
      </c>
      <c r="S20" s="151">
        <v>146749</v>
      </c>
      <c r="T20" s="201">
        <v>29292988.672618154</v>
      </c>
      <c r="U20" s="151">
        <v>19198</v>
      </c>
      <c r="V20" s="201">
        <v>5853014.7005624259</v>
      </c>
      <c r="W20" s="151">
        <v>165947</v>
      </c>
      <c r="X20" s="201">
        <v>35146003.373180576</v>
      </c>
    </row>
    <row r="21" spans="1:24" s="193" customFormat="1" ht="20.25" customHeight="1" x14ac:dyDescent="0.25">
      <c r="A21" s="152" t="s">
        <v>20</v>
      </c>
      <c r="B21" s="153"/>
      <c r="C21" s="154">
        <v>444057</v>
      </c>
      <c r="D21" s="202">
        <v>77432389.894511029</v>
      </c>
      <c r="E21" s="155">
        <v>15256</v>
      </c>
      <c r="F21" s="202">
        <v>9954718.6312816627</v>
      </c>
      <c r="G21" s="155">
        <v>0</v>
      </c>
      <c r="H21" s="202">
        <v>0</v>
      </c>
      <c r="I21" s="155">
        <v>1436</v>
      </c>
      <c r="J21" s="202">
        <v>511210.13842666004</v>
      </c>
      <c r="K21" s="155">
        <v>3692</v>
      </c>
      <c r="L21" s="202">
        <v>2328667.5434614369</v>
      </c>
      <c r="M21" s="155">
        <v>41</v>
      </c>
      <c r="N21" s="202">
        <v>14893.082874915715</v>
      </c>
      <c r="O21" s="155">
        <v>52</v>
      </c>
      <c r="P21" s="202">
        <v>8332.9055212861749</v>
      </c>
      <c r="Q21" s="155">
        <v>8207</v>
      </c>
      <c r="R21" s="202">
        <v>427977.71830537327</v>
      </c>
      <c r="S21" s="155">
        <v>472741</v>
      </c>
      <c r="T21" s="202">
        <v>90678189.914382368</v>
      </c>
      <c r="U21" s="155">
        <v>28873</v>
      </c>
      <c r="V21" s="202">
        <v>8802258.6200576741</v>
      </c>
      <c r="W21" s="155">
        <v>501614</v>
      </c>
      <c r="X21" s="202">
        <v>99480448.534440026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6166</v>
      </c>
      <c r="D22" s="201">
        <v>1066287.0650701877</v>
      </c>
      <c r="E22" s="151">
        <v>1518</v>
      </c>
      <c r="F22" s="201">
        <v>990666.49390316522</v>
      </c>
      <c r="G22" s="151">
        <v>0</v>
      </c>
      <c r="H22" s="201">
        <v>0</v>
      </c>
      <c r="I22" s="151">
        <v>11</v>
      </c>
      <c r="J22" s="201">
        <v>3948.4847468877406</v>
      </c>
      <c r="K22" s="151">
        <v>29</v>
      </c>
      <c r="L22" s="201">
        <v>17986.161824232153</v>
      </c>
      <c r="M22" s="151">
        <v>3</v>
      </c>
      <c r="N22" s="201">
        <v>115.03119000480484</v>
      </c>
      <c r="O22" s="151">
        <v>3</v>
      </c>
      <c r="P22" s="201">
        <v>64.361693704506578</v>
      </c>
      <c r="Q22" s="151">
        <v>63</v>
      </c>
      <c r="R22" s="201">
        <v>3305.6141999402421</v>
      </c>
      <c r="S22" s="151">
        <v>7793</v>
      </c>
      <c r="T22" s="201">
        <v>2082373.2126281224</v>
      </c>
      <c r="U22" s="151">
        <v>1868</v>
      </c>
      <c r="V22" s="201">
        <v>569843.16556204471</v>
      </c>
      <c r="W22" s="151">
        <v>9661</v>
      </c>
      <c r="X22" s="201">
        <v>2652216.3781901668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290</v>
      </c>
      <c r="D23" s="201">
        <v>49949.235442201338</v>
      </c>
      <c r="E23" s="151">
        <v>0</v>
      </c>
      <c r="F23" s="201">
        <v>0</v>
      </c>
      <c r="G23" s="151">
        <v>0</v>
      </c>
      <c r="H23" s="201">
        <v>0</v>
      </c>
      <c r="I23" s="151">
        <v>331</v>
      </c>
      <c r="J23" s="201">
        <v>117813.36665265258</v>
      </c>
      <c r="K23" s="151">
        <v>851</v>
      </c>
      <c r="L23" s="201">
        <v>536664.16701810574</v>
      </c>
      <c r="M23" s="151">
        <v>7</v>
      </c>
      <c r="N23" s="201">
        <v>3432.2563295221266</v>
      </c>
      <c r="O23" s="151">
        <v>10</v>
      </c>
      <c r="P23" s="201">
        <v>1920.3994202514104</v>
      </c>
      <c r="Q23" s="151">
        <v>1891</v>
      </c>
      <c r="R23" s="201">
        <v>98631.642950309455</v>
      </c>
      <c r="S23" s="151">
        <v>3380</v>
      </c>
      <c r="T23" s="201">
        <v>808411.06781304243</v>
      </c>
      <c r="U23" s="151">
        <v>467</v>
      </c>
      <c r="V23" s="201">
        <v>143518.94192320778</v>
      </c>
      <c r="W23" s="151">
        <v>3847</v>
      </c>
      <c r="X23" s="201">
        <v>951930.00973625027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185</v>
      </c>
      <c r="D24" s="201">
        <v>31590.021139403088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185</v>
      </c>
      <c r="T24" s="201">
        <v>31590.021139403088</v>
      </c>
      <c r="U24" s="151">
        <v>12</v>
      </c>
      <c r="V24" s="201">
        <v>2831.8148239349907</v>
      </c>
      <c r="W24" s="151">
        <v>197</v>
      </c>
      <c r="X24" s="201">
        <v>34421.835963338082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230</v>
      </c>
      <c r="D25" s="201">
        <v>39577.371472845007</v>
      </c>
      <c r="E25" s="151">
        <v>90</v>
      </c>
      <c r="F25" s="201">
        <v>57005.397198303515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320</v>
      </c>
      <c r="T25" s="201">
        <v>96582.768671148529</v>
      </c>
      <c r="U25" s="151">
        <v>387</v>
      </c>
      <c r="V25" s="201">
        <v>118759.374330405</v>
      </c>
      <c r="W25" s="151">
        <v>707</v>
      </c>
      <c r="X25" s="201">
        <v>215342.14300155354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996</v>
      </c>
      <c r="D26" s="201">
        <v>172196.09647163053</v>
      </c>
      <c r="E26" s="151">
        <v>195</v>
      </c>
      <c r="F26" s="201">
        <v>127718.31129940435</v>
      </c>
      <c r="G26" s="151">
        <v>0</v>
      </c>
      <c r="H26" s="201">
        <v>0</v>
      </c>
      <c r="I26" s="151">
        <v>12</v>
      </c>
      <c r="J26" s="201">
        <v>4255.6702686622593</v>
      </c>
      <c r="K26" s="151">
        <v>31</v>
      </c>
      <c r="L26" s="201">
        <v>19385.455188364471</v>
      </c>
      <c r="M26" s="151">
        <v>3</v>
      </c>
      <c r="N26" s="201">
        <v>123.98042455606459</v>
      </c>
      <c r="O26" s="151">
        <v>3</v>
      </c>
      <c r="P26" s="201">
        <v>69.368926030399294</v>
      </c>
      <c r="Q26" s="151">
        <v>68</v>
      </c>
      <c r="R26" s="201">
        <v>3562.7854663594139</v>
      </c>
      <c r="S26" s="151">
        <v>1308</v>
      </c>
      <c r="T26" s="201">
        <v>327311.66804500745</v>
      </c>
      <c r="U26" s="151">
        <v>75</v>
      </c>
      <c r="V26" s="201">
        <v>21420.765027322403</v>
      </c>
      <c r="W26" s="151">
        <v>1383</v>
      </c>
      <c r="X26" s="201">
        <v>348732.43307232985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1139</v>
      </c>
      <c r="D29" s="201">
        <v>196839.69755702731</v>
      </c>
      <c r="E29" s="151">
        <v>3</v>
      </c>
      <c r="F29" s="201">
        <v>112.82752144782771</v>
      </c>
      <c r="G29" s="151">
        <v>0</v>
      </c>
      <c r="H29" s="201">
        <v>0</v>
      </c>
      <c r="I29" s="151">
        <v>3</v>
      </c>
      <c r="J29" s="201">
        <v>203.68931761858451</v>
      </c>
      <c r="K29" s="151">
        <v>3</v>
      </c>
      <c r="L29" s="201">
        <v>927.8468231244866</v>
      </c>
      <c r="M29" s="151">
        <v>0</v>
      </c>
      <c r="N29" s="201">
        <v>5.9340800582807969</v>
      </c>
      <c r="O29" s="151">
        <v>0</v>
      </c>
      <c r="P29" s="201">
        <v>3.3202077029120196</v>
      </c>
      <c r="Q29" s="151">
        <v>3</v>
      </c>
      <c r="R29" s="201">
        <v>170.5257443952016</v>
      </c>
      <c r="S29" s="151">
        <v>1151</v>
      </c>
      <c r="T29" s="201">
        <v>198263.8412513746</v>
      </c>
      <c r="U29" s="151">
        <v>24</v>
      </c>
      <c r="V29" s="201">
        <v>5725.4758783211892</v>
      </c>
      <c r="W29" s="151">
        <v>1175</v>
      </c>
      <c r="X29" s="201">
        <v>203989.31712969579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6500</v>
      </c>
      <c r="D30" s="201">
        <v>1124116.4213433978</v>
      </c>
      <c r="E30" s="151">
        <v>2103</v>
      </c>
      <c r="F30" s="201">
        <v>1372995.707648519</v>
      </c>
      <c r="G30" s="151">
        <v>0</v>
      </c>
      <c r="H30" s="201">
        <v>0</v>
      </c>
      <c r="I30" s="151">
        <v>41</v>
      </c>
      <c r="J30" s="201">
        <v>14627.016083784762</v>
      </c>
      <c r="K30" s="151">
        <v>106</v>
      </c>
      <c r="L30" s="201">
        <v>66629.072961714279</v>
      </c>
      <c r="M30" s="151">
        <v>3</v>
      </c>
      <c r="N30" s="201">
        <v>426.12879982970799</v>
      </c>
      <c r="O30" s="151">
        <v>3</v>
      </c>
      <c r="P30" s="201">
        <v>238.4255200016888</v>
      </c>
      <c r="Q30" s="151">
        <v>235</v>
      </c>
      <c r="R30" s="201">
        <v>12245.525858349707</v>
      </c>
      <c r="S30" s="151">
        <v>8991</v>
      </c>
      <c r="T30" s="201">
        <v>2591278.2982155965</v>
      </c>
      <c r="U30" s="151">
        <v>2774</v>
      </c>
      <c r="V30" s="201">
        <v>845855.67495605233</v>
      </c>
      <c r="W30" s="151">
        <v>11765</v>
      </c>
      <c r="X30" s="201">
        <v>3437133.973171649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7324</v>
      </c>
      <c r="D31" s="201">
        <v>1266709.9990178016</v>
      </c>
      <c r="E31" s="151">
        <v>3737</v>
      </c>
      <c r="F31" s="201">
        <v>2439043.4619222851</v>
      </c>
      <c r="G31" s="151">
        <v>0</v>
      </c>
      <c r="H31" s="201">
        <v>0</v>
      </c>
      <c r="I31" s="151">
        <v>119</v>
      </c>
      <c r="J31" s="201">
        <v>42548.014456924167</v>
      </c>
      <c r="K31" s="151">
        <v>307</v>
      </c>
      <c r="L31" s="201">
        <v>193814.97520668144</v>
      </c>
      <c r="M31" s="151">
        <v>2</v>
      </c>
      <c r="N31" s="201">
        <v>1239.5511314003259</v>
      </c>
      <c r="O31" s="151">
        <v>3</v>
      </c>
      <c r="P31" s="201">
        <v>693.5476390962308</v>
      </c>
      <c r="Q31" s="151">
        <v>683</v>
      </c>
      <c r="R31" s="201">
        <v>35620.58100361962</v>
      </c>
      <c r="S31" s="151">
        <v>12175</v>
      </c>
      <c r="T31" s="201">
        <v>3979670.1303778086</v>
      </c>
      <c r="U31" s="151">
        <v>8896</v>
      </c>
      <c r="V31" s="201">
        <v>2712446.0744298766</v>
      </c>
      <c r="W31" s="151">
        <v>21071</v>
      </c>
      <c r="X31" s="201">
        <v>6692116.2048076848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2348</v>
      </c>
      <c r="D32" s="201">
        <v>406098.69197021931</v>
      </c>
      <c r="E32" s="151">
        <v>67</v>
      </c>
      <c r="F32" s="201">
        <v>42258.207117778526</v>
      </c>
      <c r="G32" s="151">
        <v>0</v>
      </c>
      <c r="H32" s="201">
        <v>0</v>
      </c>
      <c r="I32" s="151">
        <v>18</v>
      </c>
      <c r="J32" s="201">
        <v>6325.7361233282891</v>
      </c>
      <c r="K32" s="151">
        <v>46</v>
      </c>
      <c r="L32" s="201">
        <v>28815.031807139039</v>
      </c>
      <c r="M32" s="151">
        <v>3</v>
      </c>
      <c r="N32" s="201">
        <v>184.28764464555297</v>
      </c>
      <c r="O32" s="151">
        <v>3</v>
      </c>
      <c r="P32" s="201">
        <v>103.11172941622699</v>
      </c>
      <c r="Q32" s="151">
        <v>102</v>
      </c>
      <c r="R32" s="201">
        <v>5295.8145959233816</v>
      </c>
      <c r="S32" s="151">
        <v>2587</v>
      </c>
      <c r="T32" s="201">
        <v>489080.88098845026</v>
      </c>
      <c r="U32" s="151">
        <v>302</v>
      </c>
      <c r="V32" s="201">
        <v>92151.334865008568</v>
      </c>
      <c r="W32" s="151">
        <v>2889</v>
      </c>
      <c r="X32" s="201">
        <v>581232.21585345885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1712</v>
      </c>
      <c r="D33" s="201">
        <v>295910.10770900163</v>
      </c>
      <c r="E33" s="151">
        <v>91</v>
      </c>
      <c r="F33" s="201">
        <v>57834.606077240787</v>
      </c>
      <c r="G33" s="151">
        <v>0</v>
      </c>
      <c r="H33" s="201">
        <v>0</v>
      </c>
      <c r="I33" s="151">
        <v>63</v>
      </c>
      <c r="J33" s="201">
        <v>22537.839299759624</v>
      </c>
      <c r="K33" s="151">
        <v>163</v>
      </c>
      <c r="L33" s="201">
        <v>102664.50317011715</v>
      </c>
      <c r="M33" s="151">
        <v>3</v>
      </c>
      <c r="N33" s="201">
        <v>656.59478027157149</v>
      </c>
      <c r="O33" s="151">
        <v>3</v>
      </c>
      <c r="P33" s="201">
        <v>367.37472796770589</v>
      </c>
      <c r="Q33" s="151">
        <v>362</v>
      </c>
      <c r="R33" s="201">
        <v>18868.352393656798</v>
      </c>
      <c r="S33" s="151">
        <v>2397</v>
      </c>
      <c r="T33" s="201">
        <v>498839.37815801532</v>
      </c>
      <c r="U33" s="151">
        <v>1447</v>
      </c>
      <c r="V33" s="201">
        <v>441289.66048062948</v>
      </c>
      <c r="W33" s="151">
        <v>3844</v>
      </c>
      <c r="X33" s="201">
        <v>940129.03863864485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239</v>
      </c>
      <c r="D35" s="201">
        <v>41107.206776003826</v>
      </c>
      <c r="E35" s="151">
        <v>11</v>
      </c>
      <c r="F35" s="201">
        <v>5089.5133078151484</v>
      </c>
      <c r="G35" s="151">
        <v>0</v>
      </c>
      <c r="H35" s="201">
        <v>0</v>
      </c>
      <c r="I35" s="151">
        <v>7</v>
      </c>
      <c r="J35" s="201">
        <v>2452.609970623776</v>
      </c>
      <c r="K35" s="151">
        <v>18</v>
      </c>
      <c r="L35" s="201">
        <v>11172.143911188999</v>
      </c>
      <c r="M35" s="151">
        <v>3</v>
      </c>
      <c r="N35" s="201">
        <v>71.451876257310914</v>
      </c>
      <c r="O35" s="151">
        <v>0</v>
      </c>
      <c r="P35" s="201">
        <v>39.978407370151174</v>
      </c>
      <c r="Q35" s="151">
        <v>39</v>
      </c>
      <c r="R35" s="201">
        <v>2053.2895187702939</v>
      </c>
      <c r="S35" s="151">
        <v>317</v>
      </c>
      <c r="T35" s="201">
        <v>61986.193768029501</v>
      </c>
      <c r="U35" s="151">
        <v>75</v>
      </c>
      <c r="V35" s="201">
        <v>21304.528075913218</v>
      </c>
      <c r="W35" s="151">
        <v>392</v>
      </c>
      <c r="X35" s="201">
        <v>83290.721843942723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5399</v>
      </c>
      <c r="D36" s="201">
        <v>933661.45279878809</v>
      </c>
      <c r="E36" s="151">
        <v>257</v>
      </c>
      <c r="F36" s="201">
        <v>167102.62727517862</v>
      </c>
      <c r="G36" s="151">
        <v>0</v>
      </c>
      <c r="H36" s="201">
        <v>0</v>
      </c>
      <c r="I36" s="151">
        <v>21</v>
      </c>
      <c r="J36" s="201">
        <v>7525.1151804202673</v>
      </c>
      <c r="K36" s="151">
        <v>54</v>
      </c>
      <c r="L36" s="201">
        <v>34278.450610125394</v>
      </c>
      <c r="M36" s="151">
        <v>3</v>
      </c>
      <c r="N36" s="201">
        <v>219.22914981734783</v>
      </c>
      <c r="O36" s="151">
        <v>3</v>
      </c>
      <c r="P36" s="201">
        <v>122.66203097659123</v>
      </c>
      <c r="Q36" s="151">
        <v>121</v>
      </c>
      <c r="R36" s="201">
        <v>6299.9173584727896</v>
      </c>
      <c r="S36" s="151">
        <v>5858</v>
      </c>
      <c r="T36" s="201">
        <v>1149209.454403779</v>
      </c>
      <c r="U36" s="151">
        <v>908</v>
      </c>
      <c r="V36" s="201">
        <v>276884.55390766886</v>
      </c>
      <c r="W36" s="151">
        <v>6766</v>
      </c>
      <c r="X36" s="201">
        <v>1426094.0083114479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38</v>
      </c>
      <c r="D37" s="201">
        <v>5624.775306259372</v>
      </c>
      <c r="E37" s="151">
        <v>270</v>
      </c>
      <c r="F37" s="201">
        <v>176341.12003512235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308</v>
      </c>
      <c r="T37" s="201">
        <v>181965.89534138172</v>
      </c>
      <c r="U37" s="151">
        <v>0</v>
      </c>
      <c r="V37" s="201">
        <v>86.080743737625866</v>
      </c>
      <c r="W37" s="151">
        <v>308</v>
      </c>
      <c r="X37" s="201">
        <v>182051.97608511936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3598</v>
      </c>
      <c r="D41" s="201">
        <v>621981.61748474173</v>
      </c>
      <c r="E41" s="151">
        <v>602</v>
      </c>
      <c r="F41" s="201">
        <v>393306.267878004</v>
      </c>
      <c r="G41" s="151">
        <v>0</v>
      </c>
      <c r="H41" s="201">
        <v>0</v>
      </c>
      <c r="I41" s="151">
        <v>33</v>
      </c>
      <c r="J41" s="201">
        <v>11760.263611460581</v>
      </c>
      <c r="K41" s="151">
        <v>85</v>
      </c>
      <c r="L41" s="201">
        <v>53570.424598470068</v>
      </c>
      <c r="M41" s="151">
        <v>3</v>
      </c>
      <c r="N41" s="201">
        <v>342.61171176178692</v>
      </c>
      <c r="O41" s="151">
        <v>3</v>
      </c>
      <c r="P41" s="201">
        <v>191.69644381726164</v>
      </c>
      <c r="Q41" s="151">
        <v>189</v>
      </c>
      <c r="R41" s="201">
        <v>9845.5222398228689</v>
      </c>
      <c r="S41" s="151">
        <v>4513</v>
      </c>
      <c r="T41" s="201">
        <v>1090998.4039680783</v>
      </c>
      <c r="U41" s="151">
        <v>230</v>
      </c>
      <c r="V41" s="201">
        <v>70550.596106346144</v>
      </c>
      <c r="W41" s="151">
        <v>4743</v>
      </c>
      <c r="X41" s="201">
        <v>1161549.0000744245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36164</v>
      </c>
      <c r="D43" s="202">
        <v>6251649.7595595084</v>
      </c>
      <c r="E43" s="155">
        <v>8944</v>
      </c>
      <c r="F43" s="202">
        <v>5829474.5411842642</v>
      </c>
      <c r="G43" s="155">
        <v>0</v>
      </c>
      <c r="H43" s="202">
        <v>0</v>
      </c>
      <c r="I43" s="155">
        <v>659</v>
      </c>
      <c r="J43" s="202">
        <v>233997.80571212264</v>
      </c>
      <c r="K43" s="155">
        <v>1693</v>
      </c>
      <c r="L43" s="202">
        <v>1065908.2331192633</v>
      </c>
      <c r="M43" s="155">
        <v>33</v>
      </c>
      <c r="N43" s="202">
        <v>6817.0571181248806</v>
      </c>
      <c r="O43" s="155">
        <v>34</v>
      </c>
      <c r="P43" s="202">
        <v>3814.2467463350849</v>
      </c>
      <c r="Q43" s="155">
        <v>3756</v>
      </c>
      <c r="R43" s="202">
        <v>195899.57132961976</v>
      </c>
      <c r="S43" s="155">
        <v>51283</v>
      </c>
      <c r="T43" s="202">
        <v>13587561.214769237</v>
      </c>
      <c r="U43" s="155">
        <v>17465</v>
      </c>
      <c r="V43" s="202">
        <v>5322668.04111047</v>
      </c>
      <c r="W43" s="155">
        <v>68748</v>
      </c>
      <c r="X43" s="202">
        <v>18910229.255879704</v>
      </c>
    </row>
    <row r="44" spans="1:24" s="193" customFormat="1" ht="20.25" customHeight="1" x14ac:dyDescent="0.25">
      <c r="A44" s="152" t="s">
        <v>38</v>
      </c>
      <c r="B44" s="153"/>
      <c r="C44" s="154">
        <v>480221</v>
      </c>
      <c r="D44" s="202">
        <v>83684039.654070526</v>
      </c>
      <c r="E44" s="155">
        <v>24200</v>
      </c>
      <c r="F44" s="202">
        <v>15784193.172465926</v>
      </c>
      <c r="G44" s="155">
        <v>0</v>
      </c>
      <c r="H44" s="202">
        <v>0</v>
      </c>
      <c r="I44" s="155">
        <v>2095</v>
      </c>
      <c r="J44" s="202">
        <v>745207.94413878268</v>
      </c>
      <c r="K44" s="155">
        <v>5385</v>
      </c>
      <c r="L44" s="202">
        <v>3394575.7765807002</v>
      </c>
      <c r="M44" s="155">
        <v>74</v>
      </c>
      <c r="N44" s="202">
        <v>21710.139993040593</v>
      </c>
      <c r="O44" s="155">
        <v>86</v>
      </c>
      <c r="P44" s="202">
        <v>12147.152267621259</v>
      </c>
      <c r="Q44" s="155">
        <v>11963</v>
      </c>
      <c r="R44" s="202">
        <v>623877.28963499307</v>
      </c>
      <c r="S44" s="155">
        <v>524024</v>
      </c>
      <c r="T44" s="202">
        <v>104265751.1291516</v>
      </c>
      <c r="U44" s="155">
        <v>46338</v>
      </c>
      <c r="V44" s="202">
        <v>14124926.661168143</v>
      </c>
      <c r="W44" s="155">
        <v>570362</v>
      </c>
      <c r="X44" s="202">
        <v>118390677.79031973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79242</v>
      </c>
      <c r="D45" s="201">
        <v>13703681.326860158</v>
      </c>
      <c r="E45" s="151">
        <v>170</v>
      </c>
      <c r="F45" s="201">
        <v>109183.67485678499</v>
      </c>
      <c r="G45" s="151">
        <v>0</v>
      </c>
      <c r="H45" s="201">
        <v>0</v>
      </c>
      <c r="I45" s="151">
        <v>328</v>
      </c>
      <c r="J45" s="201">
        <v>116704.40361910376</v>
      </c>
      <c r="K45" s="151">
        <v>843</v>
      </c>
      <c r="L45" s="201">
        <v>531612.61183754634</v>
      </c>
      <c r="M45" s="151">
        <v>7</v>
      </c>
      <c r="N45" s="201">
        <v>3399.9489139949401</v>
      </c>
      <c r="O45" s="151">
        <v>10</v>
      </c>
      <c r="P45" s="201">
        <v>1902.322931757654</v>
      </c>
      <c r="Q45" s="151">
        <v>1874</v>
      </c>
      <c r="R45" s="201">
        <v>97703.235172161832</v>
      </c>
      <c r="S45" s="151">
        <v>82474</v>
      </c>
      <c r="T45" s="201">
        <v>14564187.524191506</v>
      </c>
      <c r="U45" s="151">
        <v>4110</v>
      </c>
      <c r="V45" s="201">
        <v>1252950.0590816739</v>
      </c>
      <c r="W45" s="151">
        <v>86584</v>
      </c>
      <c r="X45" s="201">
        <v>15817137.583273182</v>
      </c>
    </row>
    <row r="46" spans="1:24" s="193" customFormat="1" ht="20.25" customHeight="1" x14ac:dyDescent="0.25">
      <c r="A46" s="152" t="s">
        <v>40</v>
      </c>
      <c r="B46" s="153"/>
      <c r="C46" s="154">
        <v>79242</v>
      </c>
      <c r="D46" s="202">
        <v>13703681.326860158</v>
      </c>
      <c r="E46" s="155">
        <v>170</v>
      </c>
      <c r="F46" s="202">
        <v>109183.67485678499</v>
      </c>
      <c r="G46" s="155">
        <v>0</v>
      </c>
      <c r="H46" s="202">
        <v>0</v>
      </c>
      <c r="I46" s="155">
        <v>328</v>
      </c>
      <c r="J46" s="202">
        <v>116704.40361910376</v>
      </c>
      <c r="K46" s="155">
        <v>843</v>
      </c>
      <c r="L46" s="202">
        <v>531612.61183754634</v>
      </c>
      <c r="M46" s="155">
        <v>7</v>
      </c>
      <c r="N46" s="202">
        <v>3399.9489139949401</v>
      </c>
      <c r="O46" s="155">
        <v>10</v>
      </c>
      <c r="P46" s="202">
        <v>1902.322931757654</v>
      </c>
      <c r="Q46" s="155">
        <v>1874</v>
      </c>
      <c r="R46" s="202">
        <v>97703.235172161832</v>
      </c>
      <c r="S46" s="155">
        <v>82474</v>
      </c>
      <c r="T46" s="202">
        <v>14564187.524191506</v>
      </c>
      <c r="U46" s="155">
        <v>4110</v>
      </c>
      <c r="V46" s="202">
        <v>1252950.0590816739</v>
      </c>
      <c r="W46" s="155">
        <v>86584</v>
      </c>
      <c r="X46" s="202">
        <v>15817137.583273182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172171</v>
      </c>
      <c r="D49" s="201">
        <v>29135057.385397874</v>
      </c>
      <c r="E49" s="151">
        <v>1427</v>
      </c>
      <c r="F49" s="201">
        <v>931070.7107619223</v>
      </c>
      <c r="G49" s="151">
        <v>0</v>
      </c>
      <c r="H49" s="201">
        <v>0</v>
      </c>
      <c r="I49" s="151">
        <v>85</v>
      </c>
      <c r="J49" s="201">
        <v>30429.597536255435</v>
      </c>
      <c r="K49" s="151">
        <v>220</v>
      </c>
      <c r="L49" s="201">
        <v>138613.08846760678</v>
      </c>
      <c r="M49" s="151">
        <v>3</v>
      </c>
      <c r="N49" s="201">
        <v>886.50534074413622</v>
      </c>
      <c r="O49" s="151">
        <v>3</v>
      </c>
      <c r="P49" s="201">
        <v>496.01317004544643</v>
      </c>
      <c r="Q49" s="151">
        <v>489</v>
      </c>
      <c r="R49" s="201">
        <v>25475.218004475784</v>
      </c>
      <c r="S49" s="151">
        <v>174398</v>
      </c>
      <c r="T49" s="201">
        <v>30262028.518678922</v>
      </c>
      <c r="U49" s="151">
        <v>1531</v>
      </c>
      <c r="V49" s="201">
        <v>466784.88248994283</v>
      </c>
      <c r="W49" s="151">
        <v>175929</v>
      </c>
      <c r="X49" s="201">
        <v>30728813.401168864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172171</v>
      </c>
      <c r="D51" s="202">
        <v>29135057.385397874</v>
      </c>
      <c r="E51" s="155">
        <v>1427</v>
      </c>
      <c r="F51" s="202">
        <v>931070.7107619223</v>
      </c>
      <c r="G51" s="155">
        <v>0</v>
      </c>
      <c r="H51" s="202">
        <v>0</v>
      </c>
      <c r="I51" s="155">
        <v>85</v>
      </c>
      <c r="J51" s="202">
        <v>30429.597536255435</v>
      </c>
      <c r="K51" s="155">
        <v>220</v>
      </c>
      <c r="L51" s="202">
        <v>138613.08846760678</v>
      </c>
      <c r="M51" s="155">
        <v>3</v>
      </c>
      <c r="N51" s="202">
        <v>886.50534074413622</v>
      </c>
      <c r="O51" s="155">
        <v>3</v>
      </c>
      <c r="P51" s="202">
        <v>496.01317004544643</v>
      </c>
      <c r="Q51" s="155">
        <v>489</v>
      </c>
      <c r="R51" s="202">
        <v>25475.218004475784</v>
      </c>
      <c r="S51" s="155">
        <v>174398</v>
      </c>
      <c r="T51" s="202">
        <v>30262028.518678922</v>
      </c>
      <c r="U51" s="155">
        <v>1531</v>
      </c>
      <c r="V51" s="202">
        <v>466784.88248994283</v>
      </c>
      <c r="W51" s="155">
        <v>175929</v>
      </c>
      <c r="X51" s="202">
        <v>30728813.401168864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53</v>
      </c>
      <c r="F52" s="201">
        <v>33266.025133889678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53</v>
      </c>
      <c r="T52" s="201">
        <v>33266.025133889678</v>
      </c>
      <c r="U52" s="151">
        <v>95</v>
      </c>
      <c r="V52" s="201">
        <v>27616.616384311899</v>
      </c>
      <c r="W52" s="151">
        <v>148</v>
      </c>
      <c r="X52" s="201">
        <v>60882.641518201577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0</v>
      </c>
      <c r="D53" s="201">
        <v>0</v>
      </c>
      <c r="E53" s="151">
        <v>0</v>
      </c>
      <c r="F53" s="201">
        <v>0</v>
      </c>
      <c r="G53" s="151">
        <v>0</v>
      </c>
      <c r="H53" s="201">
        <v>0</v>
      </c>
      <c r="I53" s="151">
        <v>0</v>
      </c>
      <c r="J53" s="201">
        <v>0</v>
      </c>
      <c r="K53" s="151">
        <v>0</v>
      </c>
      <c r="L53" s="201">
        <v>0</v>
      </c>
      <c r="M53" s="151">
        <v>0</v>
      </c>
      <c r="N53" s="201">
        <v>0</v>
      </c>
      <c r="O53" s="151">
        <v>0</v>
      </c>
      <c r="P53" s="201">
        <v>0</v>
      </c>
      <c r="Q53" s="151">
        <v>0</v>
      </c>
      <c r="R53" s="201">
        <v>0</v>
      </c>
      <c r="S53" s="151">
        <v>0</v>
      </c>
      <c r="T53" s="201">
        <v>0</v>
      </c>
      <c r="U53" s="151">
        <v>0</v>
      </c>
      <c r="V53" s="201">
        <v>0</v>
      </c>
      <c r="W53" s="151">
        <v>0</v>
      </c>
      <c r="X53" s="201">
        <v>0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0</v>
      </c>
      <c r="D55" s="202">
        <v>0</v>
      </c>
      <c r="E55" s="155">
        <v>53</v>
      </c>
      <c r="F55" s="202">
        <v>33266.025133889678</v>
      </c>
      <c r="G55" s="155">
        <v>0</v>
      </c>
      <c r="H55" s="202">
        <v>0</v>
      </c>
      <c r="I55" s="155">
        <v>0</v>
      </c>
      <c r="J55" s="202">
        <v>0</v>
      </c>
      <c r="K55" s="155">
        <v>0</v>
      </c>
      <c r="L55" s="202">
        <v>0</v>
      </c>
      <c r="M55" s="155">
        <v>0</v>
      </c>
      <c r="N55" s="202">
        <v>0</v>
      </c>
      <c r="O55" s="155">
        <v>0</v>
      </c>
      <c r="P55" s="202">
        <v>0</v>
      </c>
      <c r="Q55" s="155">
        <v>0</v>
      </c>
      <c r="R55" s="202">
        <v>0</v>
      </c>
      <c r="S55" s="155">
        <v>53</v>
      </c>
      <c r="T55" s="202">
        <v>33266.025133889678</v>
      </c>
      <c r="U55" s="155">
        <v>95</v>
      </c>
      <c r="V55" s="202">
        <v>27616.616384311899</v>
      </c>
      <c r="W55" s="155">
        <v>148</v>
      </c>
      <c r="X55" s="202">
        <v>60882.641518201577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731634</v>
      </c>
      <c r="D58" s="204">
        <v>126522778.36632857</v>
      </c>
      <c r="E58" s="205">
        <v>25850</v>
      </c>
      <c r="F58" s="204">
        <v>16857713.583218522</v>
      </c>
      <c r="G58" s="205">
        <v>0</v>
      </c>
      <c r="H58" s="204">
        <v>0</v>
      </c>
      <c r="I58" s="205">
        <v>2508</v>
      </c>
      <c r="J58" s="204">
        <v>892341.94529414177</v>
      </c>
      <c r="K58" s="205">
        <v>6448</v>
      </c>
      <c r="L58" s="204">
        <v>4064801.4768858538</v>
      </c>
      <c r="M58" s="205">
        <v>84</v>
      </c>
      <c r="N58" s="204">
        <v>25996.594247779671</v>
      </c>
      <c r="O58" s="205">
        <v>99</v>
      </c>
      <c r="P58" s="204">
        <v>14545.48836942436</v>
      </c>
      <c r="Q58" s="205">
        <v>14326</v>
      </c>
      <c r="R58" s="204">
        <v>747055.74281163071</v>
      </c>
      <c r="S58" s="205">
        <v>780949</v>
      </c>
      <c r="T58" s="204">
        <v>149125233.19715589</v>
      </c>
      <c r="U58" s="205">
        <v>52074</v>
      </c>
      <c r="V58" s="204">
        <v>15872278.219124071</v>
      </c>
      <c r="W58" s="205">
        <v>833023</v>
      </c>
      <c r="X58" s="204">
        <v>164997511.41627997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4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A156-6C26-403B-9BDA-4F802AE3CE9D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1.28515625" style="162" bestFit="1" customWidth="1"/>
    <col min="7" max="7" width="4.28515625" style="162" bestFit="1" customWidth="1"/>
    <col min="8" max="8" width="5.140625" style="162" bestFit="1" customWidth="1"/>
    <col min="9" max="9" width="4.42578125" style="162" bestFit="1" customWidth="1"/>
    <col min="10" max="10" width="10.140625" style="162" bestFit="1" customWidth="1"/>
    <col min="11" max="11" width="4.42578125" style="162" bestFit="1" customWidth="1"/>
    <col min="12" max="12" width="10.140625" style="162" bestFit="1" customWidth="1"/>
    <col min="13" max="13" width="4.285156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5.5703125" style="162" bestFit="1" customWidth="1"/>
    <col min="18" max="18" width="10.140625" style="162" bestFit="1" customWidth="1"/>
    <col min="19" max="19" width="8.7109375" style="162" bestFit="1" customWidth="1"/>
    <col min="20" max="20" width="13.140625" style="162" bestFit="1" customWidth="1"/>
    <col min="21" max="21" width="6.7109375" style="162" bestFit="1" customWidth="1"/>
    <col min="22" max="22" width="11.28515625" style="162" bestFit="1" customWidth="1"/>
    <col min="23" max="23" width="7.85546875" style="162" bestFit="1" customWidth="1"/>
    <col min="24" max="24" width="13.140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166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4.25" customHeight="1" x14ac:dyDescent="0.3">
      <c r="A4" s="167" t="s">
        <v>118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7307</v>
      </c>
      <c r="D9" s="201">
        <v>1097807.859664479</v>
      </c>
      <c r="E9" s="151">
        <v>335</v>
      </c>
      <c r="F9" s="201">
        <v>71327.974489222281</v>
      </c>
      <c r="G9" s="151">
        <v>0</v>
      </c>
      <c r="H9" s="201">
        <v>0</v>
      </c>
      <c r="I9" s="151">
        <v>52</v>
      </c>
      <c r="J9" s="201">
        <v>8626.2598301744165</v>
      </c>
      <c r="K9" s="151">
        <v>74</v>
      </c>
      <c r="L9" s="201">
        <v>47409.97589165411</v>
      </c>
      <c r="M9" s="151">
        <v>5</v>
      </c>
      <c r="N9" s="201">
        <v>4462.4666230829889</v>
      </c>
      <c r="O9" s="151">
        <v>0</v>
      </c>
      <c r="P9" s="201">
        <v>0</v>
      </c>
      <c r="Q9" s="151">
        <v>590</v>
      </c>
      <c r="R9" s="201">
        <v>39501.297655088485</v>
      </c>
      <c r="S9" s="151">
        <v>8363</v>
      </c>
      <c r="T9" s="201">
        <v>1269135.8341537013</v>
      </c>
      <c r="U9" s="151">
        <v>501</v>
      </c>
      <c r="V9" s="201">
        <v>100041.62014367794</v>
      </c>
      <c r="W9" s="151">
        <v>8864</v>
      </c>
      <c r="X9" s="201">
        <v>1369177.4542973791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1914</v>
      </c>
      <c r="D10" s="201">
        <v>287542.6968801865</v>
      </c>
      <c r="E10" s="151">
        <v>183</v>
      </c>
      <c r="F10" s="201">
        <v>38317.967174005353</v>
      </c>
      <c r="G10" s="151">
        <v>0</v>
      </c>
      <c r="H10" s="201">
        <v>0</v>
      </c>
      <c r="I10" s="151">
        <v>3</v>
      </c>
      <c r="J10" s="201">
        <v>456.71140260312472</v>
      </c>
      <c r="K10" s="151">
        <v>4</v>
      </c>
      <c r="L10" s="201">
        <v>2510.0886146644016</v>
      </c>
      <c r="M10" s="151">
        <v>3</v>
      </c>
      <c r="N10" s="201">
        <v>236.26223074904217</v>
      </c>
      <c r="O10" s="151">
        <v>0</v>
      </c>
      <c r="P10" s="201">
        <v>0</v>
      </c>
      <c r="Q10" s="151">
        <v>31</v>
      </c>
      <c r="R10" s="201">
        <v>2091.3690767339444</v>
      </c>
      <c r="S10" s="151">
        <v>2138</v>
      </c>
      <c r="T10" s="201">
        <v>331155.09537894232</v>
      </c>
      <c r="U10" s="151">
        <v>45</v>
      </c>
      <c r="V10" s="201">
        <v>8167.3736429649853</v>
      </c>
      <c r="W10" s="151">
        <v>2183</v>
      </c>
      <c r="X10" s="201">
        <v>339322.46902190731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0</v>
      </c>
      <c r="D11" s="201">
        <v>0</v>
      </c>
      <c r="E11" s="151">
        <v>0</v>
      </c>
      <c r="F11" s="201">
        <v>0</v>
      </c>
      <c r="G11" s="151">
        <v>0</v>
      </c>
      <c r="H11" s="201">
        <v>0</v>
      </c>
      <c r="I11" s="151">
        <v>0</v>
      </c>
      <c r="J11" s="201">
        <v>0</v>
      </c>
      <c r="K11" s="151">
        <v>0</v>
      </c>
      <c r="L11" s="201">
        <v>0</v>
      </c>
      <c r="M11" s="151">
        <v>0</v>
      </c>
      <c r="N11" s="201">
        <v>0</v>
      </c>
      <c r="O11" s="151">
        <v>0</v>
      </c>
      <c r="P11" s="201">
        <v>0</v>
      </c>
      <c r="Q11" s="151">
        <v>0</v>
      </c>
      <c r="R11" s="201">
        <v>0</v>
      </c>
      <c r="S11" s="151">
        <v>0</v>
      </c>
      <c r="T11" s="201">
        <v>0</v>
      </c>
      <c r="U11" s="151">
        <v>0</v>
      </c>
      <c r="V11" s="201">
        <v>0</v>
      </c>
      <c r="W11" s="151">
        <v>0</v>
      </c>
      <c r="X11" s="201">
        <v>0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16328</v>
      </c>
      <c r="D12" s="201">
        <v>2453193.7269506515</v>
      </c>
      <c r="E12" s="151">
        <v>1059</v>
      </c>
      <c r="F12" s="201">
        <v>227343.6648561836</v>
      </c>
      <c r="G12" s="151">
        <v>0</v>
      </c>
      <c r="H12" s="201">
        <v>0</v>
      </c>
      <c r="I12" s="151">
        <v>109</v>
      </c>
      <c r="J12" s="201">
        <v>18115.145643366275</v>
      </c>
      <c r="K12" s="151">
        <v>156</v>
      </c>
      <c r="L12" s="201">
        <v>99560.949372473624</v>
      </c>
      <c r="M12" s="151">
        <v>10</v>
      </c>
      <c r="N12" s="201">
        <v>9371.1799084742761</v>
      </c>
      <c r="O12" s="151">
        <v>0</v>
      </c>
      <c r="P12" s="201">
        <v>0</v>
      </c>
      <c r="Q12" s="151">
        <v>1239</v>
      </c>
      <c r="R12" s="201">
        <v>82952.725075685812</v>
      </c>
      <c r="S12" s="151">
        <v>18901</v>
      </c>
      <c r="T12" s="201">
        <v>2890537.3918068353</v>
      </c>
      <c r="U12" s="151">
        <v>631</v>
      </c>
      <c r="V12" s="201">
        <v>126665.59243782224</v>
      </c>
      <c r="W12" s="151">
        <v>19532</v>
      </c>
      <c r="X12" s="201">
        <v>3017202.9842446572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742</v>
      </c>
      <c r="D13" s="201">
        <v>111348.28296186603</v>
      </c>
      <c r="E13" s="151">
        <v>13</v>
      </c>
      <c r="F13" s="201">
        <v>1519.1010013721857</v>
      </c>
      <c r="G13" s="151">
        <v>0</v>
      </c>
      <c r="H13" s="201">
        <v>0</v>
      </c>
      <c r="I13" s="151">
        <v>3</v>
      </c>
      <c r="J13" s="201">
        <v>266.89590854055064</v>
      </c>
      <c r="K13" s="151">
        <v>2</v>
      </c>
      <c r="L13" s="201">
        <v>1466.8615180390154</v>
      </c>
      <c r="M13" s="151">
        <v>3</v>
      </c>
      <c r="N13" s="201">
        <v>138.06842213742311</v>
      </c>
      <c r="O13" s="151">
        <v>0</v>
      </c>
      <c r="P13" s="201">
        <v>0</v>
      </c>
      <c r="Q13" s="151">
        <v>18</v>
      </c>
      <c r="R13" s="201">
        <v>1222.167536538532</v>
      </c>
      <c r="S13" s="151">
        <v>781</v>
      </c>
      <c r="T13" s="201">
        <v>115961.37734849373</v>
      </c>
      <c r="U13" s="151">
        <v>46</v>
      </c>
      <c r="V13" s="201">
        <v>8448.624706075354</v>
      </c>
      <c r="W13" s="151">
        <v>827</v>
      </c>
      <c r="X13" s="201">
        <v>124410.00205456909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2035</v>
      </c>
      <c r="D14" s="201">
        <v>305621.15333123336</v>
      </c>
      <c r="E14" s="151">
        <v>70</v>
      </c>
      <c r="F14" s="201">
        <v>14612.082844172111</v>
      </c>
      <c r="G14" s="151">
        <v>0</v>
      </c>
      <c r="H14" s="201">
        <v>0</v>
      </c>
      <c r="I14" s="151">
        <v>0</v>
      </c>
      <c r="J14" s="201">
        <v>44.52887190206409</v>
      </c>
      <c r="K14" s="151">
        <v>3</v>
      </c>
      <c r="L14" s="201">
        <v>244.73094770166779</v>
      </c>
      <c r="M14" s="151">
        <v>0</v>
      </c>
      <c r="N14" s="201">
        <v>23.035314091910582</v>
      </c>
      <c r="O14" s="151">
        <v>0</v>
      </c>
      <c r="P14" s="201">
        <v>0</v>
      </c>
      <c r="Q14" s="151">
        <v>3</v>
      </c>
      <c r="R14" s="201">
        <v>203.9062418565214</v>
      </c>
      <c r="S14" s="151">
        <v>2111</v>
      </c>
      <c r="T14" s="201">
        <v>320749.43755095761</v>
      </c>
      <c r="U14" s="151">
        <v>111</v>
      </c>
      <c r="V14" s="201">
        <v>22008.817386687606</v>
      </c>
      <c r="W14" s="151">
        <v>2222</v>
      </c>
      <c r="X14" s="201">
        <v>342758.25493764522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0</v>
      </c>
      <c r="D15" s="201">
        <v>0</v>
      </c>
      <c r="E15" s="151">
        <v>0</v>
      </c>
      <c r="F15" s="201">
        <v>0</v>
      </c>
      <c r="G15" s="151">
        <v>0</v>
      </c>
      <c r="H15" s="201">
        <v>0</v>
      </c>
      <c r="I15" s="151">
        <v>0</v>
      </c>
      <c r="J15" s="201">
        <v>0</v>
      </c>
      <c r="K15" s="151">
        <v>0</v>
      </c>
      <c r="L15" s="201">
        <v>0</v>
      </c>
      <c r="M15" s="151">
        <v>0</v>
      </c>
      <c r="N15" s="201">
        <v>0</v>
      </c>
      <c r="O15" s="151">
        <v>0</v>
      </c>
      <c r="P15" s="201">
        <v>0</v>
      </c>
      <c r="Q15" s="151">
        <v>0</v>
      </c>
      <c r="R15" s="201">
        <v>0</v>
      </c>
      <c r="S15" s="151">
        <v>0</v>
      </c>
      <c r="T15" s="201">
        <v>0</v>
      </c>
      <c r="U15" s="151">
        <v>0</v>
      </c>
      <c r="V15" s="201">
        <v>0</v>
      </c>
      <c r="W15" s="151">
        <v>0</v>
      </c>
      <c r="X15" s="201">
        <v>0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457</v>
      </c>
      <c r="D17" s="201">
        <v>68813.497127400842</v>
      </c>
      <c r="E17" s="151">
        <v>76</v>
      </c>
      <c r="F17" s="201">
        <v>16066.250425094817</v>
      </c>
      <c r="G17" s="151">
        <v>0</v>
      </c>
      <c r="H17" s="201">
        <v>0</v>
      </c>
      <c r="I17" s="151">
        <v>3</v>
      </c>
      <c r="J17" s="201">
        <v>592.06858235390121</v>
      </c>
      <c r="K17" s="151">
        <v>5</v>
      </c>
      <c r="L17" s="201">
        <v>3254.0124884038801</v>
      </c>
      <c r="M17" s="151">
        <v>3</v>
      </c>
      <c r="N17" s="201">
        <v>306.2841068255795</v>
      </c>
      <c r="O17" s="151">
        <v>0</v>
      </c>
      <c r="P17" s="201">
        <v>0</v>
      </c>
      <c r="Q17" s="151">
        <v>40</v>
      </c>
      <c r="R17" s="201">
        <v>2711.1955545297833</v>
      </c>
      <c r="S17" s="151">
        <v>584</v>
      </c>
      <c r="T17" s="201">
        <v>91743.308284608793</v>
      </c>
      <c r="U17" s="151">
        <v>65</v>
      </c>
      <c r="V17" s="201">
        <v>12525.875490785433</v>
      </c>
      <c r="W17" s="151">
        <v>649</v>
      </c>
      <c r="X17" s="201">
        <v>104269.18377539422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0</v>
      </c>
      <c r="D18" s="201">
        <v>0</v>
      </c>
      <c r="E18" s="151">
        <v>0</v>
      </c>
      <c r="F18" s="201">
        <v>0</v>
      </c>
      <c r="G18" s="151">
        <v>0</v>
      </c>
      <c r="H18" s="201">
        <v>0</v>
      </c>
      <c r="I18" s="151">
        <v>0</v>
      </c>
      <c r="J18" s="201">
        <v>0</v>
      </c>
      <c r="K18" s="151">
        <v>0</v>
      </c>
      <c r="L18" s="201">
        <v>0</v>
      </c>
      <c r="M18" s="151">
        <v>0</v>
      </c>
      <c r="N18" s="201">
        <v>0</v>
      </c>
      <c r="O18" s="151">
        <v>0</v>
      </c>
      <c r="P18" s="201">
        <v>0</v>
      </c>
      <c r="Q18" s="151">
        <v>0</v>
      </c>
      <c r="R18" s="201">
        <v>0</v>
      </c>
      <c r="S18" s="151">
        <v>0</v>
      </c>
      <c r="T18" s="201">
        <v>0</v>
      </c>
      <c r="U18" s="151">
        <v>0</v>
      </c>
      <c r="V18" s="201">
        <v>0</v>
      </c>
      <c r="W18" s="151">
        <v>0</v>
      </c>
      <c r="X18" s="201">
        <v>0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40778</v>
      </c>
      <c r="D19" s="201">
        <v>6127108.4972354779</v>
      </c>
      <c r="E19" s="151">
        <v>3093</v>
      </c>
      <c r="F19" s="201">
        <v>665062.89309275313</v>
      </c>
      <c r="G19" s="151">
        <v>0</v>
      </c>
      <c r="H19" s="201">
        <v>0</v>
      </c>
      <c r="I19" s="151">
        <v>56</v>
      </c>
      <c r="J19" s="201">
        <v>9221.4717584564514</v>
      </c>
      <c r="K19" s="151">
        <v>79</v>
      </c>
      <c r="L19" s="201">
        <v>50681.264228178239</v>
      </c>
      <c r="M19" s="151">
        <v>5</v>
      </c>
      <c r="N19" s="201">
        <v>4770.3768200757149</v>
      </c>
      <c r="O19" s="151">
        <v>0</v>
      </c>
      <c r="P19" s="201">
        <v>0</v>
      </c>
      <c r="Q19" s="151">
        <v>630</v>
      </c>
      <c r="R19" s="201">
        <v>42226.887193289585</v>
      </c>
      <c r="S19" s="151">
        <v>44641</v>
      </c>
      <c r="T19" s="201">
        <v>6899071.3903282313</v>
      </c>
      <c r="U19" s="151">
        <v>1807</v>
      </c>
      <c r="V19" s="201">
        <v>362697.72840011556</v>
      </c>
      <c r="W19" s="151">
        <v>46448</v>
      </c>
      <c r="X19" s="201">
        <v>7261769.1187283471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25308</v>
      </c>
      <c r="D20" s="201">
        <v>3802623.8296525092</v>
      </c>
      <c r="E20" s="151">
        <v>1430</v>
      </c>
      <c r="F20" s="201">
        <v>307087.13837870205</v>
      </c>
      <c r="G20" s="151">
        <v>0</v>
      </c>
      <c r="H20" s="201">
        <v>0</v>
      </c>
      <c r="I20" s="151">
        <v>52</v>
      </c>
      <c r="J20" s="201">
        <v>8626.2598301744165</v>
      </c>
      <c r="K20" s="151">
        <v>74</v>
      </c>
      <c r="L20" s="201">
        <v>47409.97589165411</v>
      </c>
      <c r="M20" s="151">
        <v>5</v>
      </c>
      <c r="N20" s="201">
        <v>4462.4666230829889</v>
      </c>
      <c r="O20" s="151">
        <v>0</v>
      </c>
      <c r="P20" s="201">
        <v>0</v>
      </c>
      <c r="Q20" s="151">
        <v>590</v>
      </c>
      <c r="R20" s="201">
        <v>39501.297655088485</v>
      </c>
      <c r="S20" s="151">
        <v>27459</v>
      </c>
      <c r="T20" s="201">
        <v>4209710.9680312118</v>
      </c>
      <c r="U20" s="151">
        <v>7447</v>
      </c>
      <c r="V20" s="201">
        <v>1497623.7651215389</v>
      </c>
      <c r="W20" s="151">
        <v>34906</v>
      </c>
      <c r="X20" s="201">
        <v>5707334.7331527499</v>
      </c>
    </row>
    <row r="21" spans="1:24" s="193" customFormat="1" ht="20.25" customHeight="1" x14ac:dyDescent="0.25">
      <c r="A21" s="152" t="s">
        <v>20</v>
      </c>
      <c r="B21" s="153"/>
      <c r="C21" s="154">
        <v>94869</v>
      </c>
      <c r="D21" s="202">
        <v>14254059.543803805</v>
      </c>
      <c r="E21" s="155">
        <v>6259</v>
      </c>
      <c r="F21" s="202">
        <v>1341337.0722615055</v>
      </c>
      <c r="G21" s="155">
        <v>0</v>
      </c>
      <c r="H21" s="202">
        <v>0</v>
      </c>
      <c r="I21" s="155">
        <v>278</v>
      </c>
      <c r="J21" s="202">
        <v>45949.341827571203</v>
      </c>
      <c r="K21" s="155">
        <v>397</v>
      </c>
      <c r="L21" s="202">
        <v>252537.85895276902</v>
      </c>
      <c r="M21" s="155">
        <v>34</v>
      </c>
      <c r="N21" s="202">
        <v>23770.140048519919</v>
      </c>
      <c r="O21" s="155">
        <v>0</v>
      </c>
      <c r="P21" s="202">
        <v>0</v>
      </c>
      <c r="Q21" s="155">
        <v>3141</v>
      </c>
      <c r="R21" s="202">
        <v>210410.84598881114</v>
      </c>
      <c r="S21" s="155">
        <v>104978</v>
      </c>
      <c r="T21" s="202">
        <v>16128064.802882982</v>
      </c>
      <c r="U21" s="155">
        <v>10653</v>
      </c>
      <c r="V21" s="202">
        <v>2138179.397329668</v>
      </c>
      <c r="W21" s="155">
        <v>115631</v>
      </c>
      <c r="X21" s="202">
        <v>18266244.20021265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365</v>
      </c>
      <c r="D22" s="201">
        <v>54862.985093410934</v>
      </c>
      <c r="E22" s="151">
        <v>256</v>
      </c>
      <c r="F22" s="201">
        <v>54312.856025392844</v>
      </c>
      <c r="G22" s="151">
        <v>0</v>
      </c>
      <c r="H22" s="201">
        <v>0</v>
      </c>
      <c r="I22" s="151">
        <v>0</v>
      </c>
      <c r="J22" s="201">
        <v>39.156524503407844</v>
      </c>
      <c r="K22" s="151">
        <v>3</v>
      </c>
      <c r="L22" s="201">
        <v>215.20449409764581</v>
      </c>
      <c r="M22" s="151">
        <v>0</v>
      </c>
      <c r="N22" s="201">
        <v>20.256135000846101</v>
      </c>
      <c r="O22" s="151">
        <v>0</v>
      </c>
      <c r="P22" s="201">
        <v>0</v>
      </c>
      <c r="Q22" s="151">
        <v>3</v>
      </c>
      <c r="R22" s="201">
        <v>179.30523309041172</v>
      </c>
      <c r="S22" s="151">
        <v>627</v>
      </c>
      <c r="T22" s="201">
        <v>109629.76350549608</v>
      </c>
      <c r="U22" s="151">
        <v>247</v>
      </c>
      <c r="V22" s="201">
        <v>48911.345888837852</v>
      </c>
      <c r="W22" s="151">
        <v>874</v>
      </c>
      <c r="X22" s="201">
        <v>158541.10939433394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14</v>
      </c>
      <c r="D23" s="201">
        <v>2290.9144431303671</v>
      </c>
      <c r="E23" s="151">
        <v>0</v>
      </c>
      <c r="F23" s="201">
        <v>0</v>
      </c>
      <c r="G23" s="151">
        <v>0</v>
      </c>
      <c r="H23" s="201">
        <v>0</v>
      </c>
      <c r="I23" s="151">
        <v>106</v>
      </c>
      <c r="J23" s="201">
        <v>17512.187231402084</v>
      </c>
      <c r="K23" s="151">
        <v>150</v>
      </c>
      <c r="L23" s="201">
        <v>96247.086315056964</v>
      </c>
      <c r="M23" s="151">
        <v>10</v>
      </c>
      <c r="N23" s="201">
        <v>9059.2623635047403</v>
      </c>
      <c r="O23" s="151">
        <v>0</v>
      </c>
      <c r="P23" s="201">
        <v>0</v>
      </c>
      <c r="Q23" s="151">
        <v>1197</v>
      </c>
      <c r="R23" s="201">
        <v>80191.662903488832</v>
      </c>
      <c r="S23" s="151">
        <v>1477</v>
      </c>
      <c r="T23" s="201">
        <v>205301.11325658299</v>
      </c>
      <c r="U23" s="151">
        <v>3</v>
      </c>
      <c r="V23" s="201">
        <v>111.64445112657158</v>
      </c>
      <c r="W23" s="151">
        <v>1480</v>
      </c>
      <c r="X23" s="201">
        <v>205412.75770770959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709</v>
      </c>
      <c r="D24" s="201">
        <v>106517.05346703173</v>
      </c>
      <c r="E24" s="151">
        <v>0</v>
      </c>
      <c r="F24" s="201">
        <v>0</v>
      </c>
      <c r="G24" s="151">
        <v>0</v>
      </c>
      <c r="H24" s="201">
        <v>0</v>
      </c>
      <c r="I24" s="151">
        <v>3</v>
      </c>
      <c r="J24" s="201">
        <v>364.48985197920075</v>
      </c>
      <c r="K24" s="151">
        <v>3</v>
      </c>
      <c r="L24" s="201">
        <v>2003.2384179572159</v>
      </c>
      <c r="M24" s="151">
        <v>3</v>
      </c>
      <c r="N24" s="201">
        <v>188.55492773590092</v>
      </c>
      <c r="O24" s="151">
        <v>0</v>
      </c>
      <c r="P24" s="201">
        <v>0</v>
      </c>
      <c r="Q24" s="151">
        <v>25</v>
      </c>
      <c r="R24" s="201">
        <v>1669.0689150037388</v>
      </c>
      <c r="S24" s="151">
        <v>743</v>
      </c>
      <c r="T24" s="201">
        <v>110742.40557970779</v>
      </c>
      <c r="U24" s="151">
        <v>19</v>
      </c>
      <c r="V24" s="201">
        <v>3324.3043585323808</v>
      </c>
      <c r="W24" s="151">
        <v>762</v>
      </c>
      <c r="X24" s="201">
        <v>114066.70993824016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0</v>
      </c>
      <c r="D25" s="201">
        <v>0</v>
      </c>
      <c r="E25" s="151">
        <v>0</v>
      </c>
      <c r="F25" s="201">
        <v>0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0</v>
      </c>
      <c r="T25" s="201">
        <v>0</v>
      </c>
      <c r="U25" s="151">
        <v>0</v>
      </c>
      <c r="V25" s="201">
        <v>0</v>
      </c>
      <c r="W25" s="151">
        <v>0</v>
      </c>
      <c r="X25" s="201">
        <v>0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0</v>
      </c>
      <c r="D29" s="201">
        <v>0</v>
      </c>
      <c r="E29" s="151">
        <v>0</v>
      </c>
      <c r="F29" s="201">
        <v>0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0</v>
      </c>
      <c r="T29" s="201">
        <v>0</v>
      </c>
      <c r="U29" s="151">
        <v>0</v>
      </c>
      <c r="V29" s="201">
        <v>0</v>
      </c>
      <c r="W29" s="151">
        <v>0</v>
      </c>
      <c r="X29" s="201">
        <v>0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705</v>
      </c>
      <c r="D30" s="201">
        <v>106029.44495528465</v>
      </c>
      <c r="E30" s="151">
        <v>1376</v>
      </c>
      <c r="F30" s="201">
        <v>295498.26653645444</v>
      </c>
      <c r="G30" s="151">
        <v>0</v>
      </c>
      <c r="H30" s="201">
        <v>0</v>
      </c>
      <c r="I30" s="151">
        <v>0</v>
      </c>
      <c r="J30" s="201">
        <v>15.355422361732289</v>
      </c>
      <c r="K30" s="151">
        <v>3</v>
      </c>
      <c r="L30" s="201">
        <v>84.393493623895949</v>
      </c>
      <c r="M30" s="151">
        <v>0</v>
      </c>
      <c r="N30" s="201">
        <v>7.9435422908177138</v>
      </c>
      <c r="O30" s="151">
        <v>0</v>
      </c>
      <c r="P30" s="201">
        <v>0</v>
      </c>
      <c r="Q30" s="151">
        <v>3</v>
      </c>
      <c r="R30" s="201">
        <v>70.315423053762203</v>
      </c>
      <c r="S30" s="151">
        <v>2087</v>
      </c>
      <c r="T30" s="201">
        <v>401705.7193730693</v>
      </c>
      <c r="U30" s="151">
        <v>1281</v>
      </c>
      <c r="V30" s="201">
        <v>257140.12518663993</v>
      </c>
      <c r="W30" s="151">
        <v>3368</v>
      </c>
      <c r="X30" s="201">
        <v>658845.84455970919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1082</v>
      </c>
      <c r="D31" s="201">
        <v>162539.14753391192</v>
      </c>
      <c r="E31" s="151">
        <v>1807</v>
      </c>
      <c r="F31" s="201">
        <v>388246.97651972296</v>
      </c>
      <c r="G31" s="151">
        <v>0</v>
      </c>
      <c r="H31" s="201">
        <v>0</v>
      </c>
      <c r="I31" s="151">
        <v>13</v>
      </c>
      <c r="J31" s="201">
        <v>2165.0790198331274</v>
      </c>
      <c r="K31" s="151">
        <v>19</v>
      </c>
      <c r="L31" s="201">
        <v>11899.28731044718</v>
      </c>
      <c r="M31" s="151">
        <v>1</v>
      </c>
      <c r="N31" s="201">
        <v>1120.0210812740165</v>
      </c>
      <c r="O31" s="151">
        <v>0</v>
      </c>
      <c r="P31" s="201">
        <v>0</v>
      </c>
      <c r="Q31" s="151">
        <v>148</v>
      </c>
      <c r="R31" s="201">
        <v>9914.3119373771951</v>
      </c>
      <c r="S31" s="151">
        <v>3070</v>
      </c>
      <c r="T31" s="201">
        <v>575884.82340256637</v>
      </c>
      <c r="U31" s="151">
        <v>2302</v>
      </c>
      <c r="V31" s="201">
        <v>462502.49461132882</v>
      </c>
      <c r="W31" s="151">
        <v>5372</v>
      </c>
      <c r="X31" s="201">
        <v>1038387.3180138952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1044</v>
      </c>
      <c r="D32" s="201">
        <v>156817.07831223149</v>
      </c>
      <c r="E32" s="151">
        <v>80</v>
      </c>
      <c r="F32" s="201">
        <v>16979.883826781101</v>
      </c>
      <c r="G32" s="151">
        <v>0</v>
      </c>
      <c r="H32" s="201">
        <v>0</v>
      </c>
      <c r="I32" s="151">
        <v>12</v>
      </c>
      <c r="J32" s="201">
        <v>2007.4037096721329</v>
      </c>
      <c r="K32" s="151">
        <v>17</v>
      </c>
      <c r="L32" s="201">
        <v>11032.702857786348</v>
      </c>
      <c r="M32" s="151">
        <v>1</v>
      </c>
      <c r="N32" s="201">
        <v>1038.4537713703139</v>
      </c>
      <c r="O32" s="151">
        <v>0</v>
      </c>
      <c r="P32" s="201">
        <v>0</v>
      </c>
      <c r="Q32" s="151">
        <v>137</v>
      </c>
      <c r="R32" s="201">
        <v>9192.2864614297687</v>
      </c>
      <c r="S32" s="151">
        <v>1291</v>
      </c>
      <c r="T32" s="201">
        <v>197067.80893927114</v>
      </c>
      <c r="U32" s="151">
        <v>260</v>
      </c>
      <c r="V32" s="201">
        <v>51501.744036332158</v>
      </c>
      <c r="W32" s="151">
        <v>1551</v>
      </c>
      <c r="X32" s="201">
        <v>248569.55297560329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0</v>
      </c>
      <c r="D35" s="201">
        <v>0</v>
      </c>
      <c r="E35" s="151">
        <v>0</v>
      </c>
      <c r="F35" s="201">
        <v>0</v>
      </c>
      <c r="G35" s="151">
        <v>0</v>
      </c>
      <c r="H35" s="201">
        <v>0</v>
      </c>
      <c r="I35" s="151">
        <v>0</v>
      </c>
      <c r="J35" s="201">
        <v>0</v>
      </c>
      <c r="K35" s="151">
        <v>0</v>
      </c>
      <c r="L35" s="201">
        <v>0</v>
      </c>
      <c r="M35" s="151">
        <v>0</v>
      </c>
      <c r="N35" s="201">
        <v>0</v>
      </c>
      <c r="O35" s="151">
        <v>0</v>
      </c>
      <c r="P35" s="201">
        <v>0</v>
      </c>
      <c r="Q35" s="151">
        <v>0</v>
      </c>
      <c r="R35" s="201">
        <v>0</v>
      </c>
      <c r="S35" s="151">
        <v>0</v>
      </c>
      <c r="T35" s="201">
        <v>0</v>
      </c>
      <c r="U35" s="151">
        <v>0</v>
      </c>
      <c r="V35" s="201">
        <v>0</v>
      </c>
      <c r="W35" s="151">
        <v>0</v>
      </c>
      <c r="X35" s="201">
        <v>0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2869</v>
      </c>
      <c r="D36" s="201">
        <v>431107.97855747974</v>
      </c>
      <c r="E36" s="151">
        <v>100</v>
      </c>
      <c r="F36" s="201">
        <v>20979.307949876445</v>
      </c>
      <c r="G36" s="151">
        <v>0</v>
      </c>
      <c r="H36" s="201">
        <v>0</v>
      </c>
      <c r="I36" s="151">
        <v>0</v>
      </c>
      <c r="J36" s="201">
        <v>0</v>
      </c>
      <c r="K36" s="151">
        <v>0</v>
      </c>
      <c r="L36" s="201">
        <v>0</v>
      </c>
      <c r="M36" s="151">
        <v>0</v>
      </c>
      <c r="N36" s="201">
        <v>0</v>
      </c>
      <c r="O36" s="151">
        <v>0</v>
      </c>
      <c r="P36" s="201">
        <v>0</v>
      </c>
      <c r="Q36" s="151">
        <v>0</v>
      </c>
      <c r="R36" s="201">
        <v>0</v>
      </c>
      <c r="S36" s="151">
        <v>2969</v>
      </c>
      <c r="T36" s="201">
        <v>452087.28650735621</v>
      </c>
      <c r="U36" s="151">
        <v>525</v>
      </c>
      <c r="V36" s="201">
        <v>105227.21536839918</v>
      </c>
      <c r="W36" s="151">
        <v>3494</v>
      </c>
      <c r="X36" s="201">
        <v>557314.50187575538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0</v>
      </c>
      <c r="D37" s="201">
        <v>0</v>
      </c>
      <c r="E37" s="151">
        <v>66</v>
      </c>
      <c r="F37" s="201">
        <v>13760.723239734982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66</v>
      </c>
      <c r="T37" s="201">
        <v>13760.723239734982</v>
      </c>
      <c r="U37" s="151">
        <v>0</v>
      </c>
      <c r="V37" s="201">
        <v>0</v>
      </c>
      <c r="W37" s="151">
        <v>66</v>
      </c>
      <c r="X37" s="201">
        <v>13760.723239734982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6788</v>
      </c>
      <c r="D43" s="202">
        <v>1020164.6023624809</v>
      </c>
      <c r="E43" s="155">
        <v>3685</v>
      </c>
      <c r="F43" s="202">
        <v>789778.01409796276</v>
      </c>
      <c r="G43" s="155">
        <v>0</v>
      </c>
      <c r="H43" s="202">
        <v>0</v>
      </c>
      <c r="I43" s="155">
        <v>134</v>
      </c>
      <c r="J43" s="202">
        <v>22103.671759751684</v>
      </c>
      <c r="K43" s="155">
        <v>195</v>
      </c>
      <c r="L43" s="202">
        <v>121481.91288896925</v>
      </c>
      <c r="M43" s="155">
        <v>15</v>
      </c>
      <c r="N43" s="202">
        <v>11434.491821176636</v>
      </c>
      <c r="O43" s="155">
        <v>0</v>
      </c>
      <c r="P43" s="202">
        <v>0</v>
      </c>
      <c r="Q43" s="155">
        <v>1513</v>
      </c>
      <c r="R43" s="202">
        <v>101216.95087344371</v>
      </c>
      <c r="S43" s="155">
        <v>12330</v>
      </c>
      <c r="T43" s="202">
        <v>2066179.6438037849</v>
      </c>
      <c r="U43" s="155">
        <v>4637</v>
      </c>
      <c r="V43" s="202">
        <v>928718.87390119699</v>
      </c>
      <c r="W43" s="155">
        <v>16967</v>
      </c>
      <c r="X43" s="202">
        <v>2994898.5177049814</v>
      </c>
    </row>
    <row r="44" spans="1:24" s="193" customFormat="1" ht="20.25" customHeight="1" x14ac:dyDescent="0.25">
      <c r="A44" s="152" t="s">
        <v>38</v>
      </c>
      <c r="B44" s="153"/>
      <c r="C44" s="154">
        <v>101657</v>
      </c>
      <c r="D44" s="202">
        <v>15274224.146166287</v>
      </c>
      <c r="E44" s="155">
        <v>9944</v>
      </c>
      <c r="F44" s="202">
        <v>2131115.0863594683</v>
      </c>
      <c r="G44" s="155">
        <v>0</v>
      </c>
      <c r="H44" s="202">
        <v>0</v>
      </c>
      <c r="I44" s="155">
        <v>412</v>
      </c>
      <c r="J44" s="202">
        <v>68053.013587322886</v>
      </c>
      <c r="K44" s="155">
        <v>592</v>
      </c>
      <c r="L44" s="202">
        <v>374019.77184173831</v>
      </c>
      <c r="M44" s="155">
        <v>49</v>
      </c>
      <c r="N44" s="202">
        <v>35204.631869696554</v>
      </c>
      <c r="O44" s="155">
        <v>0</v>
      </c>
      <c r="P44" s="202">
        <v>0</v>
      </c>
      <c r="Q44" s="155">
        <v>4654</v>
      </c>
      <c r="R44" s="202">
        <v>311627.79686225485</v>
      </c>
      <c r="S44" s="155">
        <v>117308</v>
      </c>
      <c r="T44" s="202">
        <v>18194244.446686767</v>
      </c>
      <c r="U44" s="155">
        <v>15290</v>
      </c>
      <c r="V44" s="202">
        <v>3066898.2712308648</v>
      </c>
      <c r="W44" s="155">
        <v>132598</v>
      </c>
      <c r="X44" s="202">
        <v>21261142.717917632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26434</v>
      </c>
      <c r="D45" s="201">
        <v>3971773.0188888889</v>
      </c>
      <c r="E45" s="151">
        <v>0</v>
      </c>
      <c r="F45" s="201">
        <v>0</v>
      </c>
      <c r="G45" s="151">
        <v>0</v>
      </c>
      <c r="H45" s="201">
        <v>0</v>
      </c>
      <c r="I45" s="151">
        <v>104</v>
      </c>
      <c r="J45" s="201">
        <v>17252.519660348833</v>
      </c>
      <c r="K45" s="151">
        <v>148</v>
      </c>
      <c r="L45" s="201">
        <v>94819.951783308221</v>
      </c>
      <c r="M45" s="151">
        <v>10</v>
      </c>
      <c r="N45" s="201">
        <v>8924.9332461659778</v>
      </c>
      <c r="O45" s="151">
        <v>0</v>
      </c>
      <c r="P45" s="201">
        <v>0</v>
      </c>
      <c r="Q45" s="151">
        <v>1180</v>
      </c>
      <c r="R45" s="201">
        <v>79002.59531017697</v>
      </c>
      <c r="S45" s="151">
        <v>27876</v>
      </c>
      <c r="T45" s="201">
        <v>4171773.0188888889</v>
      </c>
      <c r="U45" s="151">
        <v>941</v>
      </c>
      <c r="V45" s="201">
        <v>188674.99283614571</v>
      </c>
      <c r="W45" s="151">
        <v>28817</v>
      </c>
      <c r="X45" s="201">
        <v>4360448.0117250346</v>
      </c>
    </row>
    <row r="46" spans="1:24" s="193" customFormat="1" ht="20.25" customHeight="1" x14ac:dyDescent="0.25">
      <c r="A46" s="152" t="s">
        <v>40</v>
      </c>
      <c r="B46" s="153"/>
      <c r="C46" s="154">
        <v>26434</v>
      </c>
      <c r="D46" s="202">
        <v>3971773.0188888889</v>
      </c>
      <c r="E46" s="155">
        <v>0</v>
      </c>
      <c r="F46" s="202">
        <v>0</v>
      </c>
      <c r="G46" s="155">
        <v>0</v>
      </c>
      <c r="H46" s="202">
        <v>0</v>
      </c>
      <c r="I46" s="155">
        <v>104</v>
      </c>
      <c r="J46" s="202">
        <v>17252.519660348833</v>
      </c>
      <c r="K46" s="155">
        <v>148</v>
      </c>
      <c r="L46" s="202">
        <v>94819.951783308221</v>
      </c>
      <c r="M46" s="155">
        <v>10</v>
      </c>
      <c r="N46" s="202">
        <v>8924.9332461659778</v>
      </c>
      <c r="O46" s="155">
        <v>0</v>
      </c>
      <c r="P46" s="202">
        <v>0</v>
      </c>
      <c r="Q46" s="155">
        <v>1180</v>
      </c>
      <c r="R46" s="202">
        <v>79002.59531017697</v>
      </c>
      <c r="S46" s="155">
        <v>27876</v>
      </c>
      <c r="T46" s="202">
        <v>4171773.0188888889</v>
      </c>
      <c r="U46" s="155">
        <v>941</v>
      </c>
      <c r="V46" s="202">
        <v>188674.99283614571</v>
      </c>
      <c r="W46" s="155">
        <v>28817</v>
      </c>
      <c r="X46" s="202">
        <v>4360448.0117250346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17700</v>
      </c>
      <c r="D48" s="201">
        <v>2659542.1226387355</v>
      </c>
      <c r="E48" s="151">
        <v>409</v>
      </c>
      <c r="F48" s="201">
        <v>87395.59165311644</v>
      </c>
      <c r="G48" s="151">
        <v>0</v>
      </c>
      <c r="H48" s="201">
        <v>0</v>
      </c>
      <c r="I48" s="151">
        <v>92</v>
      </c>
      <c r="J48" s="201">
        <v>15198.365564519278</v>
      </c>
      <c r="K48" s="151">
        <v>131</v>
      </c>
      <c r="L48" s="201">
        <v>83530.308522116</v>
      </c>
      <c r="M48" s="151">
        <v>9</v>
      </c>
      <c r="N48" s="201">
        <v>7862.2949450051292</v>
      </c>
      <c r="O48" s="151">
        <v>0</v>
      </c>
      <c r="P48" s="201">
        <v>0</v>
      </c>
      <c r="Q48" s="151">
        <v>1039</v>
      </c>
      <c r="R48" s="201">
        <v>69596.229867189628</v>
      </c>
      <c r="S48" s="151">
        <v>19380</v>
      </c>
      <c r="T48" s="201">
        <v>2923124.913190682</v>
      </c>
      <c r="U48" s="151">
        <v>5585</v>
      </c>
      <c r="V48" s="201">
        <v>1123084.4151841304</v>
      </c>
      <c r="W48" s="151">
        <v>24965</v>
      </c>
      <c r="X48" s="201">
        <v>4046209.3283748124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17700</v>
      </c>
      <c r="D51" s="202">
        <v>2659542.1226387355</v>
      </c>
      <c r="E51" s="155">
        <v>409</v>
      </c>
      <c r="F51" s="202">
        <v>87395.59165311644</v>
      </c>
      <c r="G51" s="155">
        <v>0</v>
      </c>
      <c r="H51" s="202">
        <v>0</v>
      </c>
      <c r="I51" s="155">
        <v>92</v>
      </c>
      <c r="J51" s="202">
        <v>15198.365564519278</v>
      </c>
      <c r="K51" s="155">
        <v>131</v>
      </c>
      <c r="L51" s="202">
        <v>83530.308522116</v>
      </c>
      <c r="M51" s="155">
        <v>9</v>
      </c>
      <c r="N51" s="202">
        <v>7862.2949450051292</v>
      </c>
      <c r="O51" s="155">
        <v>0</v>
      </c>
      <c r="P51" s="202">
        <v>0</v>
      </c>
      <c r="Q51" s="155">
        <v>1039</v>
      </c>
      <c r="R51" s="202">
        <v>69596.229867189628</v>
      </c>
      <c r="S51" s="155">
        <v>19380</v>
      </c>
      <c r="T51" s="202">
        <v>2923124.913190682</v>
      </c>
      <c r="U51" s="155">
        <v>5585</v>
      </c>
      <c r="V51" s="202">
        <v>1123084.4151841304</v>
      </c>
      <c r="W51" s="155">
        <v>24965</v>
      </c>
      <c r="X51" s="202">
        <v>4046209.3283748124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0</v>
      </c>
      <c r="D53" s="201">
        <v>0</v>
      </c>
      <c r="E53" s="151">
        <v>0</v>
      </c>
      <c r="F53" s="201">
        <v>0</v>
      </c>
      <c r="G53" s="151">
        <v>0</v>
      </c>
      <c r="H53" s="201">
        <v>0</v>
      </c>
      <c r="I53" s="151">
        <v>0</v>
      </c>
      <c r="J53" s="201">
        <v>0</v>
      </c>
      <c r="K53" s="151">
        <v>0</v>
      </c>
      <c r="L53" s="201">
        <v>0</v>
      </c>
      <c r="M53" s="151">
        <v>0</v>
      </c>
      <c r="N53" s="201">
        <v>0</v>
      </c>
      <c r="O53" s="151">
        <v>0</v>
      </c>
      <c r="P53" s="201">
        <v>0</v>
      </c>
      <c r="Q53" s="151">
        <v>0</v>
      </c>
      <c r="R53" s="201">
        <v>0</v>
      </c>
      <c r="S53" s="151">
        <v>0</v>
      </c>
      <c r="T53" s="201">
        <v>0</v>
      </c>
      <c r="U53" s="151">
        <v>0</v>
      </c>
      <c r="V53" s="201">
        <v>0</v>
      </c>
      <c r="W53" s="151">
        <v>0</v>
      </c>
      <c r="X53" s="201">
        <v>0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0</v>
      </c>
      <c r="D55" s="202">
        <v>0</v>
      </c>
      <c r="E55" s="155">
        <v>0</v>
      </c>
      <c r="F55" s="202">
        <v>0</v>
      </c>
      <c r="G55" s="155">
        <v>0</v>
      </c>
      <c r="H55" s="202">
        <v>0</v>
      </c>
      <c r="I55" s="155">
        <v>0</v>
      </c>
      <c r="J55" s="202">
        <v>0</v>
      </c>
      <c r="K55" s="155">
        <v>0</v>
      </c>
      <c r="L55" s="202">
        <v>0</v>
      </c>
      <c r="M55" s="155">
        <v>0</v>
      </c>
      <c r="N55" s="202">
        <v>0</v>
      </c>
      <c r="O55" s="155">
        <v>0</v>
      </c>
      <c r="P55" s="202">
        <v>0</v>
      </c>
      <c r="Q55" s="155">
        <v>0</v>
      </c>
      <c r="R55" s="202">
        <v>0</v>
      </c>
      <c r="S55" s="155">
        <v>0</v>
      </c>
      <c r="T55" s="202">
        <v>0</v>
      </c>
      <c r="U55" s="155">
        <v>0</v>
      </c>
      <c r="V55" s="202">
        <v>0</v>
      </c>
      <c r="W55" s="155">
        <v>0</v>
      </c>
      <c r="X55" s="202">
        <v>0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145791</v>
      </c>
      <c r="D58" s="204">
        <v>21905539.28769391</v>
      </c>
      <c r="E58" s="205">
        <v>10353</v>
      </c>
      <c r="F58" s="204">
        <v>2218510.6780125848</v>
      </c>
      <c r="G58" s="205">
        <v>0</v>
      </c>
      <c r="H58" s="204">
        <v>0</v>
      </c>
      <c r="I58" s="205">
        <v>608</v>
      </c>
      <c r="J58" s="204">
        <v>100503.89881219101</v>
      </c>
      <c r="K58" s="205">
        <v>871</v>
      </c>
      <c r="L58" s="204">
        <v>552370.03214716248</v>
      </c>
      <c r="M58" s="205">
        <v>68</v>
      </c>
      <c r="N58" s="204">
        <v>51991.860060867657</v>
      </c>
      <c r="O58" s="205">
        <v>0</v>
      </c>
      <c r="P58" s="204">
        <v>0</v>
      </c>
      <c r="Q58" s="205">
        <v>6873</v>
      </c>
      <c r="R58" s="204">
        <v>460226.6220396214</v>
      </c>
      <c r="S58" s="205">
        <v>164564</v>
      </c>
      <c r="T58" s="204">
        <v>25289142.378766336</v>
      </c>
      <c r="U58" s="205">
        <v>21816</v>
      </c>
      <c r="V58" s="204">
        <v>4378657.6792511418</v>
      </c>
      <c r="W58" s="205">
        <v>186380</v>
      </c>
      <c r="X58" s="204">
        <v>29667800.058017477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2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C805-A43F-4C13-A21B-881F606C63ED}">
  <dimension ref="A1:AA90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2"/>
    </sheetView>
  </sheetViews>
  <sheetFormatPr defaultRowHeight="15" x14ac:dyDescent="0.25"/>
  <cols>
    <col min="1" max="1" width="4.85546875" customWidth="1"/>
    <col min="2" max="2" width="24.85546875" customWidth="1"/>
    <col min="3" max="3" width="13.140625" bestFit="1" customWidth="1"/>
    <col min="4" max="4" width="16" bestFit="1" customWidth="1"/>
    <col min="5" max="5" width="10.140625" bestFit="1" customWidth="1"/>
    <col min="6" max="6" width="14.28515625" bestFit="1" customWidth="1"/>
    <col min="7" max="7" width="8.85546875" bestFit="1" customWidth="1"/>
    <col min="8" max="8" width="13.140625" bestFit="1" customWidth="1"/>
    <col min="9" max="9" width="8.85546875" bestFit="1" customWidth="1"/>
    <col min="10" max="10" width="13.140625" bestFit="1" customWidth="1"/>
    <col min="11" max="11" width="10.140625" customWidth="1"/>
    <col min="12" max="12" width="13.140625" bestFit="1" customWidth="1"/>
    <col min="13" max="13" width="8.85546875" bestFit="1" customWidth="1"/>
    <col min="14" max="14" width="11.28515625" bestFit="1" customWidth="1"/>
    <col min="15" max="15" width="8.85546875" bestFit="1" customWidth="1"/>
    <col min="16" max="16" width="11.28515625" bestFit="1" customWidth="1"/>
    <col min="17" max="17" width="10.140625" bestFit="1" customWidth="1"/>
    <col min="18" max="19" width="13.140625" bestFit="1" customWidth="1"/>
    <col min="20" max="20" width="16" bestFit="1" customWidth="1"/>
    <col min="21" max="21" width="11.28515625" customWidth="1"/>
    <col min="22" max="22" width="16" bestFit="1" customWidth="1"/>
    <col min="23" max="23" width="13.140625" customWidth="1"/>
    <col min="24" max="24" width="16" bestFit="1" customWidth="1"/>
    <col min="25" max="25" width="11.140625" bestFit="1" customWidth="1"/>
    <col min="26" max="26" width="11.28515625" style="1" bestFit="1" customWidth="1"/>
    <col min="27" max="27" width="10.140625" style="1" bestFit="1" customWidth="1"/>
  </cols>
  <sheetData>
    <row r="1" spans="1:27" ht="19.5" customHeight="1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7" ht="18.7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7" s="3" customFormat="1" ht="24" customHeight="1" thickBot="1" x14ac:dyDescent="0.3">
      <c r="A3" s="88" t="s">
        <v>0</v>
      </c>
      <c r="B3" s="90" t="s">
        <v>1</v>
      </c>
      <c r="C3" s="208" t="s">
        <v>192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/>
      <c r="W3" s="124" t="s">
        <v>66</v>
      </c>
      <c r="X3" s="125"/>
      <c r="Z3" s="30"/>
      <c r="AA3" s="30"/>
    </row>
    <row r="4" spans="1:27" s="3" customFormat="1" ht="13.5" x14ac:dyDescent="0.25">
      <c r="A4" s="89"/>
      <c r="B4" s="91"/>
      <c r="C4" s="116" t="s">
        <v>2</v>
      </c>
      <c r="D4" s="117"/>
      <c r="E4" s="100" t="s">
        <v>3</v>
      </c>
      <c r="F4" s="101"/>
      <c r="G4" s="120" t="s">
        <v>4</v>
      </c>
      <c r="H4" s="121"/>
      <c r="I4" s="104" t="s">
        <v>67</v>
      </c>
      <c r="J4" s="105"/>
      <c r="K4" s="104" t="s">
        <v>68</v>
      </c>
      <c r="L4" s="105"/>
      <c r="M4" s="104" t="s">
        <v>69</v>
      </c>
      <c r="N4" s="105"/>
      <c r="O4" s="104" t="s">
        <v>70</v>
      </c>
      <c r="P4" s="105"/>
      <c r="Q4" s="104" t="s">
        <v>71</v>
      </c>
      <c r="R4" s="105"/>
      <c r="S4" s="112" t="s">
        <v>5</v>
      </c>
      <c r="T4" s="113"/>
      <c r="U4" s="108" t="s">
        <v>6</v>
      </c>
      <c r="V4" s="109"/>
      <c r="W4" s="126"/>
      <c r="X4" s="127"/>
      <c r="Z4" s="30"/>
      <c r="AA4" s="30"/>
    </row>
    <row r="5" spans="1:27" s="3" customFormat="1" ht="13.5" x14ac:dyDescent="0.25">
      <c r="A5" s="89"/>
      <c r="B5" s="91"/>
      <c r="C5" s="118"/>
      <c r="D5" s="119"/>
      <c r="E5" s="102"/>
      <c r="F5" s="103"/>
      <c r="G5" s="122"/>
      <c r="H5" s="123"/>
      <c r="I5" s="106"/>
      <c r="J5" s="107"/>
      <c r="K5" s="106"/>
      <c r="L5" s="107"/>
      <c r="M5" s="106"/>
      <c r="N5" s="107"/>
      <c r="O5" s="106"/>
      <c r="P5" s="107"/>
      <c r="Q5" s="106"/>
      <c r="R5" s="107"/>
      <c r="S5" s="110"/>
      <c r="T5" s="114"/>
      <c r="U5" s="110"/>
      <c r="V5" s="111"/>
      <c r="W5" s="128"/>
      <c r="X5" s="129"/>
      <c r="Z5" s="30"/>
      <c r="AA5" s="30"/>
    </row>
    <row r="6" spans="1:27" s="3" customFormat="1" x14ac:dyDescent="0.25">
      <c r="A6" s="89"/>
      <c r="B6" s="91"/>
      <c r="C6" s="4" t="s">
        <v>164</v>
      </c>
      <c r="D6" s="4" t="s">
        <v>72</v>
      </c>
      <c r="E6" s="5" t="s">
        <v>164</v>
      </c>
      <c r="F6" s="5" t="s">
        <v>72</v>
      </c>
      <c r="G6" s="6" t="s">
        <v>164</v>
      </c>
      <c r="H6" s="6" t="s">
        <v>72</v>
      </c>
      <c r="I6" s="7" t="s">
        <v>164</v>
      </c>
      <c r="J6" s="7" t="s">
        <v>72</v>
      </c>
      <c r="K6" s="7" t="s">
        <v>164</v>
      </c>
      <c r="L6" s="7" t="s">
        <v>72</v>
      </c>
      <c r="M6" s="7" t="s">
        <v>164</v>
      </c>
      <c r="N6" s="7" t="s">
        <v>72</v>
      </c>
      <c r="O6" s="7" t="s">
        <v>164</v>
      </c>
      <c r="P6" s="7" t="s">
        <v>72</v>
      </c>
      <c r="Q6" s="7" t="s">
        <v>164</v>
      </c>
      <c r="R6" s="7" t="s">
        <v>72</v>
      </c>
      <c r="S6" s="8" t="s">
        <v>164</v>
      </c>
      <c r="T6" s="8" t="s">
        <v>72</v>
      </c>
      <c r="U6" s="9" t="s">
        <v>164</v>
      </c>
      <c r="V6" s="9" t="s">
        <v>72</v>
      </c>
      <c r="W6" s="10" t="s">
        <v>164</v>
      </c>
      <c r="X6" s="10" t="s">
        <v>72</v>
      </c>
      <c r="Z6" s="30"/>
      <c r="AA6" s="30"/>
    </row>
    <row r="7" spans="1:27" s="3" customFormat="1" x14ac:dyDescent="0.3">
      <c r="A7" s="11">
        <v>1</v>
      </c>
      <c r="B7" s="12" t="s">
        <v>8</v>
      </c>
      <c r="C7" s="24">
        <f>ASR!C9+ANK!C9+ATP!C9+ANM!C9+BAP!C9+CTR!C9+KON!C9+EG!C9+ELR!C9+GTR!C9+KKD!C9+KRI!C9+KNL!C9+NAN!C9+NTR!C9+PAL!C9+MAN!C9+PKM!C9+NLR!C9+SSS!C9+SKL!C9+TPT!C9+VSP!C9+VIZ!C9+WG!C9+YSR!C9</f>
        <v>503430</v>
      </c>
      <c r="D7" s="24">
        <f>ASR!D9+ANK!D9+ATP!D9+ANM!D9+BAP!D9+CTR!D9+KON!D9+EG!D9+ELR!D9+GTR!D9+KKD!D9+KRI!D9+KNL!D9+NAN!D9+NTR!D9+PAL!D9+MAN!D9+PKM!D9+NLR!D9+SSS!D9+SKL!D9+TPT!D9+VSP!D9+VIZ!D9+WG!D9+YSR!D9</f>
        <v>92000000</v>
      </c>
      <c r="E7" s="24">
        <f>ASR!E9+ANK!E9+ATP!E9+ANM!E9+BAP!E9+CTR!E9+KON!E9+EG!E9+ELR!E9+GTR!E9+KKD!E9+KRI!E9+KNL!E9+NAN!E9+NTR!E9+PAL!E9+MAN!E9+PKM!E9+NLR!E9+SSS!E9+SKL!E9+TPT!E9+VSP!E9+VIZ!E9+WG!E9+YSR!E9</f>
        <v>26502</v>
      </c>
      <c r="F7" s="24">
        <f>ASR!F9+ANK!F9+ATP!F9+ANM!F9+BAP!F9+CTR!F9+KON!F9+EG!F9+ELR!F9+GTR!F9+KKD!F9+KRI!F9+KNL!F9+NAN!F9+NTR!F9+PAL!F9+MAN!F9+PKM!F9+NLR!F9+SSS!F9+SKL!F9+TPT!F9+VSP!F9+VIZ!F9+WG!F9+YSR!F9</f>
        <v>17000000</v>
      </c>
      <c r="G7" s="24">
        <f>ASR!G9+ANK!G9+ATP!G9+ANM!G9+BAP!G9+CTR!G9+KON!G9+EG!G9+ELR!G9+GTR!G9+KKD!G9+KRI!G9+KNL!G9+NAN!G9+NTR!G9+PAL!G9+MAN!G9+PKM!G9+NLR!G9+SSS!G9+SKL!G9+TPT!G9+VSP!G9+VIZ!G9+WG!G9+YSR!G9</f>
        <v>1</v>
      </c>
      <c r="H7" s="24">
        <f>ASR!H9+ANK!H9+ATP!H9+ANM!H9+BAP!H9+CTR!H9+KON!H9+EG!H9+ELR!H9+GTR!H9+KKD!H9+KRI!H9+KNL!H9+NAN!H9+NTR!H9+PAL!H9+MAN!H9+PKM!H9+NLR!H9+SSS!H9+SKL!H9+TPT!H9+VSP!H9+VIZ!H9+WG!H9+YSR!H9</f>
        <v>10000</v>
      </c>
      <c r="I7" s="24">
        <f>ASR!I9+ANK!I9+ATP!I9+ANM!I9+BAP!I9+CTR!I9+KON!I9+EG!I9+ELR!I9+GTR!I9+KKD!I9+KRI!I9+KNL!I9+NAN!I9+NTR!I9+PAL!I9+MAN!I9+PKM!I9+NLR!I9+SSS!I9+SKL!I9+TPT!I9+VSP!I9+VIZ!I9+WG!I9+YSR!I9</f>
        <v>4082</v>
      </c>
      <c r="J7" s="24">
        <f>ASR!J9+ANK!J9+ATP!J9+ANM!J9+BAP!J9+CTR!J9+KON!J9+EG!J9+ELR!J9+GTR!J9+KKD!J9+KRI!J9+KNL!J9+NAN!J9+NTR!J9+PAL!J9+MAN!J9+PKM!J9+NLR!J9+SSS!J9+SKL!J9+TPT!J9+VSP!J9+VIZ!J9+WG!J9+YSR!J9</f>
        <v>828907.61121875502</v>
      </c>
      <c r="K7" s="24">
        <f>ASR!K9+ANK!K9+ATP!K9+ANM!K9+BAP!K9+CTR!K9+KON!K9+EG!K9+ELR!K9+GTR!K9+KKD!K9+KRI!K9+KNL!K9+NAN!K9+NTR!K9+PAL!K9+MAN!K9+PKM!K9+NLR!K9+SSS!K9+SKL!K9+TPT!K9+VSP!K9+VIZ!K9+WG!K9+YSR!K9</f>
        <v>21800</v>
      </c>
      <c r="L7" s="24">
        <f>ASR!L9+ANK!L9+ATP!L9+ANM!L9+BAP!L9+CTR!L9+KON!L9+EG!L9+ELR!L9+GTR!L9+KKD!L9+KRI!L9+KNL!L9+NAN!L9+NTR!L9+PAL!L9+MAN!L9+PKM!L9+NLR!L9+SSS!L9+SKL!L9+TPT!L9+VSP!L9+VIZ!L9+WG!L9+YSR!L9</f>
        <v>11461569.911732834</v>
      </c>
      <c r="M7" s="24">
        <f>ASR!M9+ANK!M9+ATP!M9+ANM!M9+BAP!M9+CTR!M9+KON!M9+EG!M9+ELR!M9+GTR!M9+KKD!M9+KRI!M9+KNL!M9+NAN!M9+NTR!M9+PAL!M9+MAN!M9+PKM!M9+NLR!M9+SSS!M9+SKL!M9+TPT!M9+VSP!M9+VIZ!M9+WG!M9+YSR!M9</f>
        <v>279</v>
      </c>
      <c r="N7" s="24">
        <f>ASR!N9+ANK!N9+ATP!N9+ANM!N9+BAP!N9+CTR!N9+KON!N9+EG!N9+ELR!N9+GTR!N9+KKD!N9+KRI!N9+KNL!N9+NAN!N9+NTR!N9+PAL!N9+MAN!N9+PKM!N9+NLR!N9+SSS!N9+SKL!N9+TPT!N9+VSP!N9+VIZ!N9+WG!N9+YSR!N9</f>
        <v>210986.94106257497</v>
      </c>
      <c r="O7" s="24">
        <f>ASR!O9+ANK!O9+ATP!O9+ANM!O9+BAP!O9+CTR!O9+KON!O9+EG!O9+ELR!O9+GTR!O9+KKD!O9+KRI!O9+KNL!O9+NAN!O9+NTR!O9+PAL!O9+MAN!O9+PKM!O9+NLR!O9+SSS!O9+SKL!O9+TPT!O9+VSP!O9+VIZ!O9+WG!O9+YSR!O9</f>
        <v>218</v>
      </c>
      <c r="P7" s="24">
        <f>ASR!P9+ANK!P9+ATP!P9+ANM!P9+BAP!P9+CTR!P9+KON!P9+EG!P9+ELR!P9+GTR!P9+KKD!P9+KRI!P9+KNL!P9+NAN!P9+NTR!P9+PAL!P9+MAN!P9+PKM!P9+NLR!P9+SSS!P9+SKL!P9+TPT!P9+VSP!P9+VIZ!P9+WG!P9+YSR!P9</f>
        <v>228361.59642841373</v>
      </c>
      <c r="Q7" s="24">
        <f>ASR!Q9+ANK!Q9+ATP!Q9+ANM!Q9+BAP!Q9+CTR!Q9+KON!Q9+EG!Q9+ELR!Q9+GTR!Q9+KKD!Q9+KRI!Q9+KNL!Q9+NAN!Q9+NTR!Q9+PAL!Q9+MAN!Q9+PKM!Q9+NLR!Q9+SSS!Q9+SKL!Q9+TPT!Q9+VSP!Q9+VIZ!Q9+WG!Q9+YSR!Q9</f>
        <v>26785</v>
      </c>
      <c r="R7" s="24">
        <f>ASR!R9+ANK!R9+ATP!R9+ANM!R9+BAP!R9+CTR!R9+KON!R9+EG!R9+ELR!R9+GTR!R9+KKD!R9+KRI!R9+KNL!R9+NAN!R9+NTR!R9+PAL!R9+MAN!R9+PKM!R9+NLR!R9+SSS!R9+SKL!R9+TPT!R9+VSP!R9+VIZ!R9+WG!R9+YSR!R9</f>
        <v>3263553.0152073265</v>
      </c>
      <c r="S7" s="24">
        <f>ASR!S9+ANK!S9+ATP!S9+ANM!S9+BAP!S9+CTR!S9+KON!S9+EG!S9+ELR!S9+GTR!S9+KKD!S9+KRI!S9+KNL!S9+NAN!S9+NTR!S9+PAL!S9+MAN!S9+PKM!S9+NLR!S9+SSS!S9+SKL!S9+TPT!S9+VSP!S9+VIZ!S9+WG!S9+YSR!S9</f>
        <v>583097</v>
      </c>
      <c r="T7" s="24">
        <f>ASR!T9+ANK!T9+ATP!T9+ANM!T9+BAP!T9+CTR!T9+KON!T9+EG!T9+ELR!T9+GTR!T9+KKD!T9+KRI!T9+KNL!T9+NAN!T9+NTR!T9+PAL!T9+MAN!T9+PKM!T9+NLR!T9+SSS!T9+SKL!T9+TPT!T9+VSP!T9+VIZ!T9+WG!T9+YSR!T9</f>
        <v>125003379.07564989</v>
      </c>
      <c r="U7" s="24">
        <f>ASR!U9+ANK!U9+ATP!U9+ANM!U9+BAP!U9+CTR!U9+KON!U9+EG!U9+ELR!U9+GTR!U9+KKD!U9+KRI!U9+KNL!U9+NAN!U9+NTR!U9+PAL!U9+MAN!U9+PKM!U9+NLR!U9+SSS!U9+SKL!U9+TPT!U9+VSP!U9+VIZ!U9+WG!U9+YSR!U9</f>
        <v>116135</v>
      </c>
      <c r="V7" s="24">
        <f>ASR!V9+ANK!V9+ATP!V9+ANM!V9+BAP!V9+CTR!V9+KON!V9+EG!V9+ELR!V9+GTR!V9+KKD!V9+KRI!V9+KNL!V9+NAN!V9+NTR!V9+PAL!V9+MAN!V9+PKM!V9+NLR!V9+SSS!V9+SKL!V9+TPT!V9+VSP!V9+VIZ!V9+WG!V9+YSR!V9</f>
        <v>50005000.000000007</v>
      </c>
      <c r="W7" s="25">
        <f>S7+U7</f>
        <v>699232</v>
      </c>
      <c r="X7" s="25">
        <f>T7+V7</f>
        <v>175008379.07564989</v>
      </c>
      <c r="Z7" s="29"/>
      <c r="AA7" s="30"/>
    </row>
    <row r="8" spans="1:27" s="3" customFormat="1" x14ac:dyDescent="0.3">
      <c r="A8" s="11">
        <v>2</v>
      </c>
      <c r="B8" s="12" t="s">
        <v>9</v>
      </c>
      <c r="C8" s="24">
        <f>ASR!C10+ANK!C10+ATP!C10+ANM!C10+BAP!C10+CTR!C10+KON!C10+EG!C10+ELR!C10+GTR!C10+KKD!C10+KRI!C10+KNL!C10+NAN!C10+NTR!C10+PAL!C10+MAN!C10+PKM!C10+NLR!C10+SSS!C10+SKL!C10+TPT!C10+VSP!C10+VIZ!C10+WG!C10+YSR!C10</f>
        <v>314413</v>
      </c>
      <c r="D8" s="24">
        <f>ASR!D10+ANK!D10+ATP!D10+ANM!D10+BAP!D10+CTR!D10+KON!D10+EG!D10+ELR!D10+GTR!D10+KKD!D10+KRI!D10+KNL!D10+NAN!D10+NTR!D10+PAL!D10+MAN!D10+PKM!D10+NLR!D10+SSS!D10+SKL!D10+TPT!D10+VSP!D10+VIZ!D10+WG!D10+YSR!D10</f>
        <v>58000000</v>
      </c>
      <c r="E8" s="24">
        <f>ASR!E10+ANK!E10+ATP!E10+ANM!E10+BAP!E10+CTR!E10+KON!E10+EG!E10+ELR!E10+GTR!E10+KKD!E10+KRI!E10+KNL!E10+NAN!E10+NTR!E10+PAL!E10+MAN!E10+PKM!E10+NLR!E10+SSS!E10+SKL!E10+TPT!E10+VSP!E10+VIZ!E10+WG!E10+YSR!E10</f>
        <v>21981</v>
      </c>
      <c r="F8" s="24">
        <f>ASR!F10+ANK!F10+ATP!F10+ANM!F10+BAP!F10+CTR!F10+KON!F10+EG!F10+ELR!F10+GTR!F10+KKD!F10+KRI!F10+KNL!F10+NAN!F10+NTR!F10+PAL!F10+MAN!F10+PKM!F10+NLR!F10+SSS!F10+SKL!F10+TPT!F10+VSP!F10+VIZ!F10+WG!F10+YSR!F10</f>
        <v>15000000.000000002</v>
      </c>
      <c r="G8" s="24">
        <f>ASR!G10+ANK!G10+ATP!G10+ANM!G10+BAP!G10+CTR!G10+KON!G10+EG!G10+ELR!G10+GTR!G10+KKD!G10+KRI!G10+KNL!G10+NAN!G10+NTR!G10+PAL!G10+MAN!G10+PKM!G10+NLR!G10+SSS!G10+SKL!G10+TPT!G10+VSP!G10+VIZ!G10+WG!G10+YSR!G10</f>
        <v>0</v>
      </c>
      <c r="H8" s="24">
        <f>ASR!H10+ANK!H10+ATP!H10+ANM!H10+BAP!H10+CTR!H10+KON!H10+EG!H10+ELR!H10+GTR!H10+KKD!H10+KRI!H10+KNL!H10+NAN!H10+NTR!H10+PAL!H10+MAN!H10+PKM!H10+NLR!H10+SSS!H10+SKL!H10+TPT!H10+VSP!H10+VIZ!H10+WG!H10+YSR!H10</f>
        <v>0</v>
      </c>
      <c r="I8" s="24">
        <f>ASR!I10+ANK!I10+ATP!I10+ANM!I10+BAP!I10+CTR!I10+KON!I10+EG!I10+ELR!I10+GTR!I10+KKD!I10+KRI!I10+KNL!I10+NAN!I10+NTR!I10+PAL!I10+MAN!I10+PKM!I10+NLR!I10+SSS!I10+SKL!I10+TPT!I10+VSP!I10+VIZ!I10+WG!I10+YSR!I10</f>
        <v>488</v>
      </c>
      <c r="J8" s="24">
        <f>ASR!J10+ANK!J10+ATP!J10+ANM!J10+BAP!J10+CTR!J10+KON!J10+EG!J10+ELR!J10+GTR!J10+KKD!J10+KRI!J10+KNL!J10+NAN!J10+NTR!J10+PAL!J10+MAN!J10+PKM!J10+NLR!J10+SSS!J10+SKL!J10+TPT!J10+VSP!J10+VIZ!J10+WG!J10+YSR!J10</f>
        <v>108376.55831016318</v>
      </c>
      <c r="K8" s="24">
        <f>ASR!K10+ANK!K10+ATP!K10+ANM!K10+BAP!K10+CTR!K10+KON!K10+EG!K10+ELR!K10+GTR!K10+KKD!K10+KRI!K10+KNL!K10+NAN!K10+NTR!K10+PAL!K10+MAN!K10+PKM!K10+NLR!K10+SSS!K10+SKL!K10+TPT!K10+VSP!K10+VIZ!K10+WG!K10+YSR!K10</f>
        <v>1221</v>
      </c>
      <c r="L8" s="24">
        <f>ASR!L10+ANK!L10+ATP!L10+ANM!L10+BAP!L10+CTR!L10+KON!L10+EG!L10+ELR!L10+GTR!L10+KKD!L10+KRI!L10+KNL!L10+NAN!L10+NTR!L10+PAL!L10+MAN!L10+PKM!L10+NLR!L10+SSS!L10+SKL!L10+TPT!L10+VSP!L10+VIZ!L10+WG!L10+YSR!L10</f>
        <v>608997.66394587886</v>
      </c>
      <c r="M8" s="24">
        <f>ASR!M10+ANK!M10+ATP!M10+ANM!M10+BAP!M10+CTR!M10+KON!M10+EG!M10+ELR!M10+GTR!M10+KKD!M10+KRI!M10+KNL!M10+NAN!M10+NTR!M10+PAL!M10+MAN!M10+PKM!M10+NLR!M10+SSS!M10+SKL!M10+TPT!M10+VSP!M10+VIZ!M10+WG!M10+YSR!M10</f>
        <v>59</v>
      </c>
      <c r="N8" s="24">
        <f>ASR!N10+ANK!N10+ATP!N10+ANM!N10+BAP!N10+CTR!N10+KON!N10+EG!N10+ELR!N10+GTR!N10+KKD!N10+KRI!N10+KNL!N10+NAN!N10+NTR!N10+PAL!N10+MAN!N10+PKM!N10+NLR!N10+SSS!N10+SKL!N10+TPT!N10+VSP!N10+VIZ!N10+WG!N10+YSR!N10</f>
        <v>34686.51593503217</v>
      </c>
      <c r="O8" s="24">
        <f>ASR!O10+ANK!O10+ATP!O10+ANM!O10+BAP!O10+CTR!O10+KON!O10+EG!O10+ELR!O10+GTR!O10+KKD!O10+KRI!O10+KNL!O10+NAN!O10+NTR!O10+PAL!O10+MAN!O10+PKM!O10+NLR!O10+SSS!O10+SKL!O10+TPT!O10+VSP!O10+VIZ!O10+WG!O10+YSR!O10</f>
        <v>25</v>
      </c>
      <c r="P8" s="24">
        <f>ASR!P10+ANK!P10+ATP!P10+ANM!P10+BAP!P10+CTR!P10+KON!P10+EG!P10+ELR!P10+GTR!P10+KKD!P10+KRI!P10+KNL!P10+NAN!P10+NTR!P10+PAL!P10+MAN!P10+PKM!P10+NLR!P10+SSS!P10+SKL!P10+TPT!P10+VSP!P10+VIZ!P10+WG!P10+YSR!P10</f>
        <v>34280.853336943663</v>
      </c>
      <c r="Q8" s="24">
        <f>ASR!Q10+ANK!Q10+ATP!Q10+ANM!Q10+BAP!Q10+CTR!Q10+KON!Q10+EG!Q10+ELR!Q10+GTR!Q10+KKD!Q10+KRI!Q10+KNL!Q10+NAN!Q10+NTR!Q10+PAL!Q10+MAN!Q10+PKM!Q10+NLR!Q10+SSS!Q10+SKL!Q10+TPT!Q10+VSP!Q10+VIZ!Q10+WG!Q10+YSR!Q10</f>
        <v>1965</v>
      </c>
      <c r="R8" s="24">
        <f>ASR!R10+ANK!R10+ATP!R10+ANM!R10+BAP!R10+CTR!R10+KON!R10+EG!R10+ELR!R10+GTR!R10+KKD!R10+KRI!R10+KNL!R10+NAN!R10+NTR!R10+PAL!R10+MAN!R10+PKM!R10+NLR!R10+SSS!R10+SKL!R10+TPT!R10+VSP!R10+VIZ!R10+WG!R10+YSR!R10</f>
        <v>213658.40847198194</v>
      </c>
      <c r="S8" s="24">
        <f>ASR!S10+ANK!S10+ATP!S10+ANM!S10+BAP!S10+CTR!S10+KON!S10+EG!S10+ELR!S10+GTR!S10+KKD!S10+KRI!S10+KNL!S10+NAN!S10+NTR!S10+PAL!S10+MAN!S10+PKM!S10+NLR!S10+SSS!S10+SKL!S10+TPT!S10+VSP!S10+VIZ!S10+WG!S10+YSR!S10</f>
        <v>340152</v>
      </c>
      <c r="T8" s="24">
        <f>ASR!T10+ANK!T10+ATP!T10+ANM!T10+BAP!T10+CTR!T10+KON!T10+EG!T10+ELR!T10+GTR!T10+KKD!T10+KRI!T10+KNL!T10+NAN!T10+NTR!T10+PAL!T10+MAN!T10+PKM!T10+NLR!T10+SSS!T10+SKL!T10+TPT!T10+VSP!T10+VIZ!T10+WG!T10+YSR!T10</f>
        <v>73999999.999999985</v>
      </c>
      <c r="U8" s="24">
        <f>ASR!U10+ANK!U10+ATP!U10+ANM!U10+BAP!U10+CTR!U10+KON!U10+EG!U10+ELR!U10+GTR!U10+KKD!U10+KRI!U10+KNL!U10+NAN!U10+NTR!U10+PAL!U10+MAN!U10+PKM!U10+NLR!U10+SSS!U10+SKL!U10+TPT!U10+VSP!U10+VIZ!U10+WG!U10+YSR!U10</f>
        <v>10827</v>
      </c>
      <c r="V8" s="24">
        <f>ASR!V10+ANK!V10+ATP!V10+ANM!V10+BAP!V10+CTR!V10+KON!V10+EG!V10+ELR!V10+GTR!V10+KKD!V10+KRI!V10+KNL!V10+NAN!V10+NTR!V10+PAL!V10+MAN!V10+PKM!V10+NLR!V10+SSS!V10+SKL!V10+TPT!V10+VSP!V10+VIZ!V10+WG!V10+YSR!V10</f>
        <v>3999999.9999999995</v>
      </c>
      <c r="W8" s="25">
        <f>S8+U8</f>
        <v>350979</v>
      </c>
      <c r="X8" s="25">
        <f>T8+V8</f>
        <v>77999999.999999985</v>
      </c>
      <c r="Z8" s="29"/>
      <c r="AA8" s="30"/>
    </row>
    <row r="9" spans="1:27" s="3" customFormat="1" x14ac:dyDescent="0.3">
      <c r="A9" s="11">
        <v>3</v>
      </c>
      <c r="B9" s="12" t="s">
        <v>10</v>
      </c>
      <c r="C9" s="24">
        <f>ASR!C11+ANK!C11+ATP!C11+ANM!C11+BAP!C11+CTR!C11+KON!C11+EG!C11+ELR!C11+GTR!C11+KKD!C11+KRI!C11+KNL!C11+NAN!C11+NTR!C11+PAL!C11+MAN!C11+PKM!C11+NLR!C11+SSS!C11+SKL!C11+TPT!C11+VSP!C11+VIZ!C11+WG!C11+YSR!C11</f>
        <v>16266</v>
      </c>
      <c r="D9" s="24">
        <f>ASR!D11+ANK!D11+ATP!D11+ANM!D11+BAP!D11+CTR!D11+KON!D11+EG!D11+ELR!D11+GTR!D11+KKD!D11+KRI!D11+KNL!D11+NAN!D11+NTR!D11+PAL!D11+MAN!D11+PKM!D11+NLR!D11+SSS!D11+SKL!D11+TPT!D11+VSP!D11+VIZ!D11+WG!D11+YSR!D11</f>
        <v>2999999.9999999991</v>
      </c>
      <c r="E9" s="24">
        <f>ASR!E11+ANK!E11+ATP!E11+ANM!E11+BAP!E11+CTR!E11+KON!E11+EG!E11+ELR!E11+GTR!E11+KKD!E11+KRI!E11+KNL!E11+NAN!E11+NTR!E11+PAL!E11+MAN!E11+PKM!E11+NLR!E11+SSS!E11+SKL!E11+TPT!E11+VSP!E11+VIZ!E11+WG!E11+YSR!E11</f>
        <v>4801</v>
      </c>
      <c r="F9" s="24">
        <f>ASR!F11+ANK!F11+ATP!F11+ANM!F11+BAP!F11+CTR!F11+KON!F11+EG!F11+ELR!F11+GTR!F11+KKD!F11+KRI!F11+KNL!F11+NAN!F11+NTR!F11+PAL!F11+MAN!F11+PKM!F11+NLR!F11+SSS!F11+SKL!F11+TPT!F11+VSP!F11+VIZ!F11+WG!F11+YSR!F11</f>
        <v>4999999.9999999981</v>
      </c>
      <c r="G9" s="24">
        <f>ASR!G11+ANK!G11+ATP!G11+ANM!G11+BAP!G11+CTR!G11+KON!G11+EG!G11+ELR!G11+GTR!G11+KKD!G11+KRI!G11+KNL!G11+NAN!G11+NTR!G11+PAL!G11+MAN!G11+PKM!G11+NLR!G11+SSS!G11+SKL!G11+TPT!G11+VSP!G11+VIZ!G11+WG!G11+YSR!G11</f>
        <v>0</v>
      </c>
      <c r="H9" s="24">
        <f>ASR!H11+ANK!H11+ATP!H11+ANM!H11+BAP!H11+CTR!H11+KON!H11+EG!H11+ELR!H11+GTR!H11+KKD!H11+KRI!H11+KNL!H11+NAN!H11+NTR!H11+PAL!H11+MAN!H11+PKM!H11+NLR!H11+SSS!H11+SKL!H11+TPT!H11+VSP!H11+VIZ!H11+WG!H11+YSR!H11</f>
        <v>0</v>
      </c>
      <c r="I9" s="24">
        <f>ASR!I11+ANK!I11+ATP!I11+ANM!I11+BAP!I11+CTR!I11+KON!I11+EG!I11+ELR!I11+GTR!I11+KKD!I11+KRI!I11+KNL!I11+NAN!I11+NTR!I11+PAL!I11+MAN!I11+PKM!I11+NLR!I11+SSS!I11+SKL!I11+TPT!I11+VSP!I11+VIZ!I11+WG!I11+YSR!I11</f>
        <v>523</v>
      </c>
      <c r="J9" s="24">
        <f>ASR!J11+ANK!J11+ATP!J11+ANM!J11+BAP!J11+CTR!J11+KON!J11+EG!J11+ELR!J11+GTR!J11+KKD!J11+KRI!J11+KNL!J11+NAN!J11+NTR!J11+PAL!J11+MAN!J11+PKM!J11+NLR!J11+SSS!J11+SKL!J11+TPT!J11+VSP!J11+VIZ!J11+WG!J11+YSR!J11</f>
        <v>108375.8261736625</v>
      </c>
      <c r="K9" s="24">
        <f>ASR!K11+ANK!K11+ATP!K11+ANM!K11+BAP!K11+CTR!K11+KON!K11+EG!K11+ELR!K11+GTR!K11+KKD!K11+KRI!K11+KNL!K11+NAN!K11+NTR!K11+PAL!K11+MAN!K11+PKM!K11+NLR!K11+SSS!K11+SKL!K11+TPT!K11+VSP!K11+VIZ!K11+WG!K11+YSR!K11</f>
        <v>1118</v>
      </c>
      <c r="L9" s="24">
        <f>ASR!L11+ANK!L11+ATP!L11+ANM!L11+BAP!L11+CTR!L11+KON!L11+EG!L11+ELR!L11+GTR!L11+KKD!L11+KRI!L11+KNL!L11+NAN!L11+NTR!L11+PAL!L11+MAN!L11+PKM!L11+NLR!L11+SSS!L11+SKL!L11+TPT!L11+VSP!L11+VIZ!L11+WG!L11+YSR!L11</f>
        <v>579473.73401792243</v>
      </c>
      <c r="M9" s="24">
        <f>ASR!M11+ANK!M11+ATP!M11+ANM!M11+BAP!M11+CTR!M11+KON!M11+EG!M11+ELR!M11+GTR!M11+KKD!M11+KRI!M11+KNL!M11+NAN!M11+NTR!M11+PAL!M11+MAN!M11+PKM!M11+NLR!M11+SSS!M11+SKL!M11+TPT!M11+VSP!M11+VIZ!M11+WG!M11+YSR!M11</f>
        <v>48</v>
      </c>
      <c r="N9" s="24">
        <f>ASR!N11+ANK!N11+ATP!N11+ANM!N11+BAP!N11+CTR!N11+KON!N11+EG!N11+ELR!N11+GTR!N11+KKD!N11+KRI!N11+KNL!N11+NAN!N11+NTR!N11+PAL!N11+MAN!N11+PKM!N11+NLR!N11+SSS!N11+SKL!N11+TPT!N11+VSP!N11+VIZ!N11+WG!N11+YSR!N11</f>
        <v>32998.818653217109</v>
      </c>
      <c r="O9" s="24">
        <f>ASR!O11+ANK!O11+ATP!O11+ANM!O11+BAP!O11+CTR!O11+KON!O11+EG!O11+ELR!O11+GTR!O11+KKD!O11+KRI!O11+KNL!O11+NAN!O11+NTR!O11+PAL!O11+MAN!O11+PKM!O11+NLR!O11+SSS!O11+SKL!O11+TPT!O11+VSP!O11+VIZ!O11+WG!O11+YSR!O11</f>
        <v>17</v>
      </c>
      <c r="P9" s="24">
        <f>ASR!P11+ANK!P11+ATP!P11+ANM!P11+BAP!P11+CTR!P11+KON!P11+EG!P11+ELR!P11+GTR!P11+KKD!P11+KRI!P11+KNL!P11+NAN!P11+NTR!P11+PAL!P11+MAN!P11+PKM!P11+NLR!P11+SSS!P11+SKL!P11+TPT!P11+VSP!P11+VIZ!P11+WG!P11+YSR!P11</f>
        <v>48727.392435175556</v>
      </c>
      <c r="Q9" s="24">
        <f>ASR!Q11+ANK!Q11+ATP!Q11+ANM!Q11+BAP!Q11+CTR!Q11+KON!Q11+EG!Q11+ELR!Q11+GTR!Q11+KKD!Q11+KRI!Q11+KNL!Q11+NAN!Q11+NTR!Q11+PAL!Q11+MAN!Q11+PKM!Q11+NLR!Q11+SSS!Q11+SKL!Q11+TPT!Q11+VSP!Q11+VIZ!Q11+WG!Q11+YSR!Q11</f>
        <v>2257</v>
      </c>
      <c r="R9" s="24">
        <f>ASR!R11+ANK!R11+ATP!R11+ANM!R11+BAP!R11+CTR!R11+KON!R11+EG!R11+ELR!R11+GTR!R11+KKD!R11+KRI!R11+KNL!R11+NAN!R11+NTR!R11+PAL!R11+MAN!R11+PKM!R11+NLR!R11+SSS!R11+SKL!R11+TPT!R11+VSP!R11+VIZ!R11+WG!R11+YSR!R11</f>
        <v>230424.22872002254</v>
      </c>
      <c r="S9" s="24">
        <f>ASR!S11+ANK!S11+ATP!S11+ANM!S11+BAP!S11+CTR!S11+KON!S11+EG!S11+ELR!S11+GTR!S11+KKD!S11+KRI!S11+KNL!S11+NAN!S11+NTR!S11+PAL!S11+MAN!S11+PKM!S11+NLR!S11+SSS!S11+SKL!S11+TPT!S11+VSP!S11+VIZ!S11+WG!S11+YSR!S11</f>
        <v>25030</v>
      </c>
      <c r="T9" s="24">
        <f>ASR!T11+ANK!T11+ATP!T11+ANM!T11+BAP!T11+CTR!T11+KON!T11+EG!T11+ELR!T11+GTR!T11+KKD!T11+KRI!T11+KNL!T11+NAN!T11+NTR!T11+PAL!T11+MAN!T11+PKM!T11+NLR!T11+SSS!T11+SKL!T11+TPT!T11+VSP!T11+VIZ!T11+WG!T11+YSR!T11</f>
        <v>9000000</v>
      </c>
      <c r="U9" s="24">
        <f>ASR!U11+ANK!U11+ATP!U11+ANM!U11+BAP!U11+CTR!U11+KON!U11+EG!U11+ELR!U11+GTR!U11+KKD!U11+KRI!U11+KNL!U11+NAN!U11+NTR!U11+PAL!U11+MAN!U11+PKM!U11+NLR!U11+SSS!U11+SKL!U11+TPT!U11+VSP!U11+VIZ!U11+WG!U11+YSR!U11</f>
        <v>10037</v>
      </c>
      <c r="V9" s="24">
        <f>ASR!V11+ANK!V11+ATP!V11+ANM!V11+BAP!V11+CTR!V11+KON!V11+EG!V11+ELR!V11+GTR!V11+KKD!V11+KRI!V11+KNL!V11+NAN!V11+NTR!V11+PAL!V11+MAN!V11+PKM!V11+NLR!V11+SSS!V11+SKL!V11+TPT!V11+VSP!V11+VIZ!V11+WG!V11+YSR!V11</f>
        <v>7000000.0000000009</v>
      </c>
      <c r="W9" s="25">
        <f>S9+U9</f>
        <v>35067</v>
      </c>
      <c r="X9" s="25">
        <f>T9+V9</f>
        <v>16000000</v>
      </c>
      <c r="Z9" s="29"/>
      <c r="AA9" s="30"/>
    </row>
    <row r="10" spans="1:27" s="3" customFormat="1" x14ac:dyDescent="0.3">
      <c r="A10" s="11">
        <v>4</v>
      </c>
      <c r="B10" s="12" t="s">
        <v>11</v>
      </c>
      <c r="C10" s="24">
        <f>ASR!C12+ANK!C12+ATP!C12+ANM!C12+BAP!C12+CTR!C12+KON!C12+EG!C12+ELR!C12+GTR!C12+KKD!C12+KRI!C12+KNL!C12+NAN!C12+NTR!C12+PAL!C12+MAN!C12+PKM!C12+NLR!C12+SSS!C12+SKL!C12+TPT!C12+VSP!C12+VIZ!C12+WG!C12+YSR!C12</f>
        <v>1900594</v>
      </c>
      <c r="D10" s="24">
        <f>ASR!D12+ANK!D12+ATP!D12+ANM!D12+BAP!D12+CTR!D12+KON!D12+EG!D12+ELR!D12+GTR!D12+KKD!D12+KRI!D12+KNL!D12+NAN!D12+NTR!D12+PAL!D12+MAN!D12+PKM!D12+NLR!D12+SSS!D12+SKL!D12+TPT!D12+VSP!D12+VIZ!D12+WG!D12+YSR!D12</f>
        <v>335000000.00000006</v>
      </c>
      <c r="E10" s="24">
        <f>ASR!E12+ANK!E12+ATP!E12+ANM!E12+BAP!E12+CTR!E12+KON!E12+EG!E12+ELR!E12+GTR!E12+KKD!E12+KRI!E12+KNL!E12+NAN!E12+NTR!E12+PAL!E12+MAN!E12+PKM!E12+NLR!E12+SSS!E12+SKL!E12+TPT!E12+VSP!E12+VIZ!E12+WG!E12+YSR!E12</f>
        <v>63631</v>
      </c>
      <c r="F10" s="24">
        <f>ASR!F12+ANK!F12+ATP!F12+ANM!F12+BAP!F12+CTR!F12+KON!F12+EG!F12+ELR!F12+GTR!F12+KKD!F12+KRI!F12+KNL!F12+NAN!F12+NTR!F12+PAL!F12+MAN!F12+PKM!F12+NLR!F12+SSS!F12+SKL!F12+TPT!F12+VSP!F12+VIZ!F12+WG!F12+YSR!F12</f>
        <v>40000000.000000007</v>
      </c>
      <c r="G10" s="24">
        <f>ASR!G12+ANK!G12+ATP!G12+ANM!G12+BAP!G12+CTR!G12+KON!G12+EG!G12+ELR!G12+GTR!G12+KKD!G12+KRI!G12+KNL!G12+NAN!G12+NTR!G12+PAL!G12+MAN!G12+PKM!G12+NLR!G12+SSS!G12+SKL!G12+TPT!G12+VSP!G12+VIZ!G12+WG!G12+YSR!G12</f>
        <v>35</v>
      </c>
      <c r="H10" s="24">
        <f>ASR!H12+ANK!H12+ATP!H12+ANM!H12+BAP!H12+CTR!H12+KON!H12+EG!H12+ELR!H12+GTR!H12+KKD!H12+KRI!H12+KNL!H12+NAN!H12+NTR!H12+PAL!H12+MAN!H12+PKM!H12+NLR!H12+SSS!H12+SKL!H12+TPT!H12+VSP!H12+VIZ!H12+WG!H12+YSR!H12</f>
        <v>1605000</v>
      </c>
      <c r="I10" s="24">
        <f>ASR!I12+ANK!I12+ATP!I12+ANM!I12+BAP!I12+CTR!I12+KON!I12+EG!I12+ELR!I12+GTR!I12+KKD!I12+KRI!I12+KNL!I12+NAN!I12+NTR!I12+PAL!I12+MAN!I12+PKM!I12+NLR!I12+SSS!I12+SKL!I12+TPT!I12+VSP!I12+VIZ!I12+WG!I12+YSR!I12</f>
        <v>9089</v>
      </c>
      <c r="J10" s="24">
        <f>ASR!J12+ANK!J12+ATP!J12+ANM!J12+BAP!J12+CTR!J12+KON!J12+EG!J12+ELR!J12+GTR!J12+KKD!J12+KRI!J12+KNL!J12+NAN!J12+NTR!J12+PAL!J12+MAN!J12+PKM!J12+NLR!J12+SSS!J12+SKL!J12+TPT!J12+VSP!J12+VIZ!J12+WG!J12+YSR!J12</f>
        <v>1995678.4642119384</v>
      </c>
      <c r="K10" s="24">
        <f>ASR!K12+ANK!K12+ATP!K12+ANM!K12+BAP!K12+CTR!K12+KON!K12+EG!K12+ELR!K12+GTR!K12+KKD!K12+KRI!K12+KNL!K12+NAN!K12+NTR!K12+PAL!K12+MAN!K12+PKM!K12+NLR!K12+SSS!K12+SKL!K12+TPT!K12+VSP!K12+VIZ!K12+WG!K12+YSR!K12</f>
        <v>22289</v>
      </c>
      <c r="L10" s="24">
        <f>ASR!L12+ANK!L12+ATP!L12+ANM!L12+BAP!L12+CTR!L12+KON!L12+EG!L12+ELR!L12+GTR!L12+KKD!L12+KRI!L12+KNL!L12+NAN!L12+NTR!L12+PAL!L12+MAN!L12+PKM!L12+NLR!L12+SSS!L12+SKL!L12+TPT!L12+VSP!L12+VIZ!L12+WG!L12+YSR!L12</f>
        <v>11743641.486010205</v>
      </c>
      <c r="M10" s="24">
        <f>ASR!M12+ANK!M12+ATP!M12+ANM!M12+BAP!M12+CTR!M12+KON!M12+EG!M12+ELR!M12+GTR!M12+KKD!M12+KRI!M12+KNL!M12+NAN!M12+NTR!M12+PAL!M12+MAN!M12+PKM!M12+NLR!M12+SSS!M12+SKL!M12+TPT!M12+VSP!M12+VIZ!M12+WG!M12+YSR!M12</f>
        <v>411</v>
      </c>
      <c r="N10" s="24">
        <f>ASR!N12+ANK!N12+ATP!N12+ANM!N12+BAP!N12+CTR!N12+KON!N12+EG!N12+ELR!N12+GTR!N12+KKD!N12+KRI!N12+KNL!N12+NAN!N12+NTR!N12+PAL!N12+MAN!N12+PKM!N12+NLR!N12+SSS!N12+SKL!N12+TPT!N12+VSP!N12+VIZ!N12+WG!N12+YSR!N12</f>
        <v>493208.63488285197</v>
      </c>
      <c r="O10" s="24">
        <f>ASR!O12+ANK!O12+ATP!O12+ANM!O12+BAP!O12+CTR!O12+KON!O12+EG!O12+ELR!O12+GTR!O12+KKD!O12+KRI!O12+KNL!O12+NAN!O12+NTR!O12+PAL!O12+MAN!O12+PKM!O12+NLR!O12+SSS!O12+SKL!O12+TPT!O12+VSP!O12+VIZ!O12+WG!O12+YSR!O12</f>
        <v>197</v>
      </c>
      <c r="P10" s="24">
        <f>ASR!P12+ANK!P12+ATP!P12+ANM!P12+BAP!P12+CTR!P12+KON!P12+EG!P12+ELR!P12+GTR!P12+KKD!P12+KRI!P12+KNL!P12+NAN!P12+NTR!P12+PAL!P12+MAN!P12+PKM!P12+NLR!P12+SSS!P12+SKL!P12+TPT!P12+VSP!P12+VIZ!P12+WG!P12+YSR!P12</f>
        <v>313562.12532533106</v>
      </c>
      <c r="Q10" s="24">
        <f>ASR!Q12+ANK!Q12+ATP!Q12+ANM!Q12+BAP!Q12+CTR!Q12+KON!Q12+EG!Q12+ELR!Q12+GTR!Q12+KKD!Q12+KRI!Q12+KNL!Q12+NAN!Q12+NTR!Q12+PAL!Q12+MAN!Q12+PKM!Q12+NLR!Q12+SSS!Q12+SKL!Q12+TPT!Q12+VSP!Q12+VIZ!Q12+WG!Q12+YSR!Q12</f>
        <v>70064</v>
      </c>
      <c r="R10" s="24">
        <f>ASR!R12+ANK!R12+ATP!R12+ANM!R12+BAP!R12+CTR!R12+KON!R12+EG!R12+ELR!R12+GTR!R12+KKD!R12+KRI!R12+KNL!R12+NAN!R12+NTR!R12+PAL!R12+MAN!R12+PKM!R12+NLR!R12+SSS!R12+SKL!R12+TPT!R12+VSP!R12+VIZ!R12+WG!R12+YSR!R12</f>
        <v>8818717.4054953139</v>
      </c>
      <c r="S10" s="24">
        <f>ASR!S12+ANK!S12+ATP!S12+ANM!S12+BAP!S12+CTR!S12+KON!S12+EG!S12+ELR!S12+GTR!S12+KKD!S12+KRI!S12+KNL!S12+NAN!S12+NTR!S12+PAL!S12+MAN!S12+PKM!S12+NLR!S12+SSS!S12+SKL!S12+TPT!S12+VSP!S12+VIZ!S12+WG!S12+YSR!S12</f>
        <v>2066310</v>
      </c>
      <c r="T10" s="24">
        <f>ASR!T12+ANK!T12+ATP!T12+ANM!T12+BAP!T12+CTR!T12+KON!T12+EG!T12+ELR!T12+GTR!T12+KKD!T12+KRI!T12+KNL!T12+NAN!T12+NTR!T12+PAL!T12+MAN!T12+PKM!T12+NLR!T12+SSS!T12+SKL!T12+TPT!T12+VSP!T12+VIZ!T12+WG!T12+YSR!T12</f>
        <v>399969808.11592561</v>
      </c>
      <c r="U10" s="24">
        <f>ASR!U12+ANK!U12+ATP!U12+ANM!U12+BAP!U12+CTR!U12+KON!U12+EG!U12+ELR!U12+GTR!U12+KKD!U12+KRI!U12+KNL!U12+NAN!U12+NTR!U12+PAL!U12+MAN!U12+PKM!U12+NLR!U12+SSS!U12+SKL!U12+TPT!U12+VSP!U12+VIZ!U12+WG!U12+YSR!U12</f>
        <v>131353</v>
      </c>
      <c r="V10" s="24">
        <f>ASR!V12+ANK!V12+ATP!V12+ANM!V12+BAP!V12+CTR!V12+KON!V12+EG!V12+ELR!V12+GTR!V12+KKD!V12+KRI!V12+KNL!V12+NAN!V12+NTR!V12+PAL!V12+MAN!V12+PKM!V12+NLR!V12+SSS!V12+SKL!V12+TPT!V12+VSP!V12+VIZ!V12+WG!V12+YSR!V12</f>
        <v>159997000.00000003</v>
      </c>
      <c r="W10" s="25">
        <f>S10+U10</f>
        <v>2197663</v>
      </c>
      <c r="X10" s="25">
        <f>T10+V10</f>
        <v>559966808.11592567</v>
      </c>
      <c r="Z10" s="29"/>
      <c r="AA10" s="30"/>
    </row>
    <row r="11" spans="1:27" s="3" customFormat="1" x14ac:dyDescent="0.3">
      <c r="A11" s="11">
        <v>5</v>
      </c>
      <c r="B11" s="12" t="s">
        <v>12</v>
      </c>
      <c r="C11" s="24">
        <f>ASR!C13+ANK!C13+ATP!C13+ANM!C13+BAP!C13+CTR!C13+KON!C13+EG!C13+ELR!C13+GTR!C13+KKD!C13+KRI!C13+KNL!C13+NAN!C13+NTR!C13+PAL!C13+MAN!C13+PKM!C13+NLR!C13+SSS!C13+SKL!C13+TPT!C13+VSP!C13+VIZ!C13+WG!C13+YSR!C13</f>
        <v>158018</v>
      </c>
      <c r="D11" s="24">
        <f>ASR!D13+ANK!D13+ATP!D13+ANM!D13+BAP!D13+CTR!D13+KON!D13+EG!D13+ELR!D13+GTR!D13+KKD!D13+KRI!D13+KNL!D13+NAN!D13+NTR!D13+PAL!D13+MAN!D13+PKM!D13+NLR!D13+SSS!D13+SKL!D13+TPT!D13+VSP!D13+VIZ!D13+WG!D13+YSR!D13</f>
        <v>30000000.000000007</v>
      </c>
      <c r="E11" s="24">
        <f>ASR!E13+ANK!E13+ATP!E13+ANM!E13+BAP!E13+CTR!E13+KON!E13+EG!E13+ELR!E13+GTR!E13+KKD!E13+KRI!E13+KNL!E13+NAN!E13+NTR!E13+PAL!E13+MAN!E13+PKM!E13+NLR!E13+SSS!E13+SKL!E13+TPT!E13+VSP!E13+VIZ!E13+WG!E13+YSR!E13</f>
        <v>6449</v>
      </c>
      <c r="F11" s="24">
        <f>ASR!F13+ANK!F13+ATP!F13+ANM!F13+BAP!F13+CTR!F13+KON!F13+EG!F13+ELR!F13+GTR!F13+KKD!F13+KRI!F13+KNL!F13+NAN!F13+NTR!F13+PAL!F13+MAN!F13+PKM!F13+NLR!F13+SSS!F13+SKL!F13+TPT!F13+VSP!F13+VIZ!F13+WG!F13+YSR!F13</f>
        <v>6000000</v>
      </c>
      <c r="G11" s="24">
        <f>ASR!G13+ANK!G13+ATP!G13+ANM!G13+BAP!G13+CTR!G13+KON!G13+EG!G13+ELR!G13+GTR!G13+KKD!G13+KRI!G13+KNL!G13+NAN!G13+NTR!G13+PAL!G13+MAN!G13+PKM!G13+NLR!G13+SSS!G13+SKL!G13+TPT!G13+VSP!G13+VIZ!G13+WG!G13+YSR!G13</f>
        <v>0</v>
      </c>
      <c r="H11" s="24">
        <f>ASR!H13+ANK!H13+ATP!H13+ANM!H13+BAP!H13+CTR!H13+KON!H13+EG!H13+ELR!H13+GTR!H13+KKD!H13+KRI!H13+KNL!H13+NAN!H13+NTR!H13+PAL!H13+MAN!H13+PKM!H13+NLR!H13+SSS!H13+SKL!H13+TPT!H13+VSP!H13+VIZ!H13+WG!H13+YSR!H13</f>
        <v>0</v>
      </c>
      <c r="I11" s="24">
        <f>ASR!I13+ANK!I13+ATP!I13+ANM!I13+BAP!I13+CTR!I13+KON!I13+EG!I13+ELR!I13+GTR!I13+KKD!I13+KRI!I13+KNL!I13+NAN!I13+NTR!I13+PAL!I13+MAN!I13+PKM!I13+NLR!I13+SSS!I13+SKL!I13+TPT!I13+VSP!I13+VIZ!I13+WG!I13+YSR!I13</f>
        <v>450</v>
      </c>
      <c r="J11" s="24">
        <f>ASR!J13+ANK!J13+ATP!J13+ANM!J13+BAP!J13+CTR!J13+KON!J13+EG!J13+ELR!J13+GTR!J13+KKD!J13+KRI!J13+KNL!J13+NAN!J13+NTR!J13+PAL!J13+MAN!J13+PKM!J13+NLR!J13+SSS!J13+SKL!J13+TPT!J13+VSP!J13+VIZ!J13+WG!J13+YSR!J13</f>
        <v>103759.69128311108</v>
      </c>
      <c r="K11" s="24">
        <f>ASR!K13+ANK!K13+ATP!K13+ANM!K13+BAP!K13+CTR!K13+KON!K13+EG!K13+ELR!K13+GTR!K13+KKD!K13+KRI!K13+KNL!K13+NAN!K13+NTR!K13+PAL!K13+MAN!K13+PKM!K13+NLR!K13+SSS!K13+SKL!K13+TPT!K13+VSP!K13+VIZ!K13+WG!K13+YSR!K13</f>
        <v>1267</v>
      </c>
      <c r="L11" s="24">
        <f>ASR!L13+ANK!L13+ATP!L13+ANM!L13+BAP!L13+CTR!L13+KON!L13+EG!L13+ELR!L13+GTR!L13+KKD!L13+KRI!L13+KNL!L13+NAN!L13+NTR!L13+PAL!L13+MAN!L13+PKM!L13+NLR!L13+SSS!L13+SKL!L13+TPT!L13+VSP!L13+VIZ!L13+WG!L13+YSR!L13</f>
        <v>609004.03953851026</v>
      </c>
      <c r="M11" s="24">
        <f>ASR!M13+ANK!M13+ATP!M13+ANM!M13+BAP!M13+CTR!M13+KON!M13+EG!M13+ELR!M13+GTR!M13+KKD!M13+KRI!M13+KNL!M13+NAN!M13+NTR!M13+PAL!M13+MAN!M13+PKM!M13+NLR!M13+SSS!M13+SKL!M13+TPT!M13+VSP!M13+VIZ!M13+WG!M13+YSR!M13</f>
        <v>59</v>
      </c>
      <c r="N11" s="24">
        <f>ASR!N13+ANK!N13+ATP!N13+ANM!N13+BAP!N13+CTR!N13+KON!N13+EG!N13+ELR!N13+GTR!N13+KKD!N13+KRI!N13+KNL!N13+NAN!N13+NTR!N13+PAL!N13+MAN!N13+PKM!N13+NLR!N13+SSS!N13+SKL!N13+TPT!N13+VSP!N13+VIZ!N13+WG!N13+YSR!N13</f>
        <v>28577.584308740945</v>
      </c>
      <c r="O11" s="24">
        <f>ASR!O13+ANK!O13+ATP!O13+ANM!O13+BAP!O13+CTR!O13+KON!O13+EG!O13+ELR!O13+GTR!O13+KKD!O13+KRI!O13+KNL!O13+NAN!O13+NTR!O13+PAL!O13+MAN!O13+PKM!O13+NLR!O13+SSS!O13+SKL!O13+TPT!O13+VSP!O13+VIZ!O13+WG!O13+YSR!O13</f>
        <v>23</v>
      </c>
      <c r="P11" s="24">
        <f>ASR!P13+ANK!P13+ATP!P13+ANM!P13+BAP!P13+CTR!P13+KON!P13+EG!P13+ELR!P13+GTR!P13+KKD!P13+KRI!P13+KNL!P13+NAN!P13+NTR!P13+PAL!P13+MAN!P13+PKM!P13+NLR!P13+SSS!P13+SKL!P13+TPT!P13+VSP!P13+VIZ!P13+WG!P13+YSR!P13</f>
        <v>23587.565653571477</v>
      </c>
      <c r="Q11" s="24">
        <f>ASR!Q13+ANK!Q13+ATP!Q13+ANM!Q13+BAP!Q13+CTR!Q13+KON!Q13+EG!Q13+ELR!Q13+GTR!Q13+KKD!Q13+KRI!Q13+KNL!Q13+NAN!Q13+NTR!Q13+PAL!Q13+MAN!Q13+PKM!Q13+NLR!Q13+SSS!Q13+SKL!Q13+TPT!Q13+VSP!Q13+VIZ!Q13+WG!Q13+YSR!Q13</f>
        <v>2139</v>
      </c>
      <c r="R11" s="24">
        <f>ASR!R13+ANK!R13+ATP!R13+ANM!R13+BAP!R13+CTR!R13+KON!R13+EG!R13+ELR!R13+GTR!R13+KKD!R13+KRI!R13+KNL!R13+NAN!R13+NTR!R13+PAL!R13+MAN!R13+PKM!R13+NLR!R13+SSS!R13+SKL!R13+TPT!R13+VSP!R13+VIZ!R13+WG!R13+YSR!R13</f>
        <v>235071.11921606632</v>
      </c>
      <c r="S11" s="24">
        <f>ASR!S13+ANK!S13+ATP!S13+ANM!S13+BAP!S13+CTR!S13+KON!S13+EG!S13+ELR!S13+GTR!S13+KKD!S13+KRI!S13+KNL!S13+NAN!S13+NTR!S13+PAL!S13+MAN!S13+PKM!S13+NLR!S13+SSS!S13+SKL!S13+TPT!S13+VSP!S13+VIZ!S13+WG!S13+YSR!S13</f>
        <v>168405</v>
      </c>
      <c r="T11" s="24">
        <f>ASR!T13+ANK!T13+ATP!T13+ANM!T13+BAP!T13+CTR!T13+KON!T13+EG!T13+ELR!T13+GTR!T13+KKD!T13+KRI!T13+KNL!T13+NAN!T13+NTR!T13+PAL!T13+MAN!T13+PKM!T13+NLR!T13+SSS!T13+SKL!T13+TPT!T13+VSP!T13+VIZ!T13+WG!T13+YSR!T13</f>
        <v>37000000.000000007</v>
      </c>
      <c r="U11" s="24">
        <f>ASR!U13+ANK!U13+ATP!U13+ANM!U13+BAP!U13+CTR!U13+KON!U13+EG!U13+ELR!U13+GTR!U13+KKD!U13+KRI!U13+KNL!U13+NAN!U13+NTR!U13+PAL!U13+MAN!U13+PKM!U13+NLR!U13+SSS!U13+SKL!U13+TPT!U13+VSP!U13+VIZ!U13+WG!U13+YSR!U13</f>
        <v>6891</v>
      </c>
      <c r="V11" s="24">
        <f>ASR!V13+ANK!V13+ATP!V13+ANM!V13+BAP!V13+CTR!V13+KON!V13+EG!V13+ELR!V13+GTR!V13+KKD!V13+KRI!V13+KNL!V13+NAN!V13+NTR!V13+PAL!V13+MAN!V13+PKM!V13+NLR!V13+SSS!V13+SKL!V13+TPT!V13+VSP!V13+VIZ!V13+WG!V13+YSR!V13</f>
        <v>3000000</v>
      </c>
      <c r="W11" s="25">
        <f>S11+U11</f>
        <v>175296</v>
      </c>
      <c r="X11" s="25">
        <f>T11+V11</f>
        <v>40000000.000000007</v>
      </c>
      <c r="Z11" s="29"/>
      <c r="AA11" s="30"/>
    </row>
    <row r="12" spans="1:27" s="3" customFormat="1" x14ac:dyDescent="0.3">
      <c r="A12" s="11">
        <v>6</v>
      </c>
      <c r="B12" s="12" t="s">
        <v>13</v>
      </c>
      <c r="C12" s="24">
        <f>ASR!C14+ANK!C14+ATP!C14+ANM!C14+BAP!C14+CTR!C14+KON!C14+EG!C14+ELR!C14+GTR!C14+KKD!C14+KRI!C14+KNL!C14+NAN!C14+NTR!C14+PAL!C14+MAN!C14+PKM!C14+NLR!C14+SSS!C14+SKL!C14+TPT!C14+VSP!C14+VIZ!C14+WG!C14+YSR!C14</f>
        <v>802049</v>
      </c>
      <c r="D12" s="24">
        <f>ASR!D14+ANK!D14+ATP!D14+ANM!D14+BAP!D14+CTR!D14+KON!D14+EG!D14+ELR!D14+GTR!D14+KKD!D14+KRI!D14+KNL!D14+NAN!D14+NTR!D14+PAL!D14+MAN!D14+PKM!D14+NLR!D14+SSS!D14+SKL!D14+TPT!D14+VSP!D14+VIZ!D14+WG!D14+YSR!D14</f>
        <v>150000000</v>
      </c>
      <c r="E12" s="24">
        <f>ASR!E14+ANK!E14+ATP!E14+ANM!E14+BAP!E14+CTR!E14+KON!E14+EG!E14+ELR!E14+GTR!E14+KKD!E14+KRI!E14+KNL!E14+NAN!E14+NTR!E14+PAL!E14+MAN!E14+PKM!E14+NLR!E14+SSS!E14+SKL!E14+TPT!E14+VSP!E14+VIZ!E14+WG!E14+YSR!E14</f>
        <v>82907</v>
      </c>
      <c r="F12" s="24">
        <f>ASR!F14+ANK!F14+ATP!F14+ANM!F14+BAP!F14+CTR!F14+KON!F14+EG!F14+ELR!F14+GTR!F14+KKD!F14+KRI!F14+KNL!F14+NAN!F14+NTR!F14+PAL!F14+MAN!F14+PKM!F14+NLR!F14+SSS!F14+SKL!F14+TPT!F14+VSP!F14+VIZ!F14+WG!F14+YSR!F14</f>
        <v>59999999.999999993</v>
      </c>
      <c r="G12" s="24">
        <f>ASR!G14+ANK!G14+ATP!G14+ANM!G14+BAP!G14+CTR!G14+KON!G14+EG!G14+ELR!G14+GTR!G14+KKD!G14+KRI!G14+KNL!G14+NAN!G14+NTR!G14+PAL!G14+MAN!G14+PKM!G14+NLR!G14+SSS!G14+SKL!G14+TPT!G14+VSP!G14+VIZ!G14+WG!G14+YSR!G14</f>
        <v>0</v>
      </c>
      <c r="H12" s="24">
        <f>ASR!H14+ANK!H14+ATP!H14+ANM!H14+BAP!H14+CTR!H14+KON!H14+EG!H14+ELR!H14+GTR!H14+KKD!H14+KRI!H14+KNL!H14+NAN!H14+NTR!H14+PAL!H14+MAN!H14+PKM!H14+NLR!H14+SSS!H14+SKL!H14+TPT!H14+VSP!H14+VIZ!H14+WG!H14+YSR!H14</f>
        <v>0</v>
      </c>
      <c r="I12" s="24">
        <f>ASR!I14+ANK!I14+ATP!I14+ANM!I14+BAP!I14+CTR!I14+KON!I14+EG!I14+ELR!I14+GTR!I14+KKD!I14+KRI!I14+KNL!I14+NAN!I14+NTR!I14+PAL!I14+MAN!I14+PKM!I14+NLR!I14+SSS!I14+SKL!I14+TPT!I14+VSP!I14+VIZ!I14+WG!I14+YSR!I14</f>
        <v>4086</v>
      </c>
      <c r="J12" s="24">
        <f>ASR!J14+ANK!J14+ATP!J14+ANM!J14+BAP!J14+CTR!J14+KON!J14+EG!J14+ELR!J14+GTR!J14+KKD!J14+KRI!J14+KNL!J14+NAN!J14+NTR!J14+PAL!J14+MAN!J14+PKM!J14+NLR!J14+SSS!J14+SKL!J14+TPT!J14+VSP!J14+VIZ!J14+WG!J14+YSR!J14</f>
        <v>967143.53547888924</v>
      </c>
      <c r="K12" s="24">
        <f>ASR!K14+ANK!K14+ATP!K14+ANM!K14+BAP!K14+CTR!K14+KON!K14+EG!K14+ELR!K14+GTR!K14+KKD!K14+KRI!K14+KNL!K14+NAN!K14+NTR!K14+PAL!K14+MAN!K14+PKM!K14+NLR!K14+SSS!K14+SKL!K14+TPT!K14+VSP!K14+VIZ!K14+WG!K14+YSR!K14</f>
        <v>10496</v>
      </c>
      <c r="L12" s="24">
        <f>ASR!L14+ANK!L14+ATP!L14+ANM!L14+BAP!L14+CTR!L14+KON!L14+EG!L14+ELR!L14+GTR!L14+KKD!L14+KRI!L14+KNL!L14+NAN!L14+NTR!L14+PAL!L14+MAN!L14+PKM!L14+NLR!L14+SSS!L14+SKL!L14+TPT!L14+VSP!L14+VIZ!L14+WG!L14+YSR!L14</f>
        <v>5056622.1143783145</v>
      </c>
      <c r="M12" s="24">
        <f>ASR!M14+ANK!M14+ATP!M14+ANM!M14+BAP!M14+CTR!M14+KON!M14+EG!M14+ELR!M14+GTR!M14+KKD!M14+KRI!M14+KNL!M14+NAN!M14+NTR!M14+PAL!M14+MAN!M14+PKM!M14+NLR!M14+SSS!M14+SKL!M14+TPT!M14+VSP!M14+VIZ!M14+WG!M14+YSR!M14</f>
        <v>165</v>
      </c>
      <c r="N12" s="24">
        <f>ASR!N14+ANK!N14+ATP!N14+ANM!N14+BAP!N14+CTR!N14+KON!N14+EG!N14+ELR!N14+GTR!N14+KKD!N14+KRI!N14+KNL!N14+NAN!N14+NTR!N14+PAL!N14+MAN!N14+PKM!N14+NLR!N14+SSS!N14+SKL!N14+TPT!N14+VSP!N14+VIZ!N14+WG!N14+YSR!N14</f>
        <v>222101.58476943974</v>
      </c>
      <c r="O12" s="24">
        <f>ASR!O14+ANK!O14+ATP!O14+ANM!O14+BAP!O14+CTR!O14+KON!O14+EG!O14+ELR!O14+GTR!O14+KKD!O14+KRI!O14+KNL!O14+NAN!O14+NTR!O14+PAL!O14+MAN!O14+PKM!O14+NLR!O14+SSS!O14+SKL!O14+TPT!O14+VSP!O14+VIZ!O14+WG!O14+YSR!O14</f>
        <v>101</v>
      </c>
      <c r="P12" s="24">
        <f>ASR!P14+ANK!P14+ATP!P14+ANM!P14+BAP!P14+CTR!P14+KON!P14+EG!P14+ELR!P14+GTR!P14+KKD!P14+KRI!P14+KNL!P14+NAN!P14+NTR!P14+PAL!P14+MAN!P14+PKM!P14+NLR!P14+SSS!P14+SKL!P14+TPT!P14+VSP!P14+VIZ!P14+WG!P14+YSR!P14</f>
        <v>235422.90958510738</v>
      </c>
      <c r="Q12" s="24">
        <f>ASR!Q14+ANK!Q14+ATP!Q14+ANM!Q14+BAP!Q14+CTR!Q14+KON!Q14+EG!Q14+ELR!Q14+GTR!Q14+KKD!Q14+KRI!Q14+KNL!Q14+NAN!Q14+NTR!Q14+PAL!Q14+MAN!Q14+PKM!Q14+NLR!Q14+SSS!Q14+SKL!Q14+TPT!Q14+VSP!Q14+VIZ!Q14+WG!Q14+YSR!Q14</f>
        <v>19254</v>
      </c>
      <c r="R12" s="24">
        <f>ASR!R14+ANK!R14+ATP!R14+ANM!R14+BAP!R14+CTR!R14+KON!R14+EG!R14+ELR!R14+GTR!R14+KKD!R14+KRI!R14+KNL!R14+NAN!R14+NTR!R14+PAL!R14+MAN!R14+PKM!R14+NLR!R14+SSS!R14+SKL!R14+TPT!R14+VSP!R14+VIZ!R14+WG!R14+YSR!R14</f>
        <v>2418537.7716831043</v>
      </c>
      <c r="S12" s="24">
        <f>ASR!S14+ANK!S14+ATP!S14+ANM!S14+BAP!S14+CTR!S14+KON!S14+EG!S14+ELR!S14+GTR!S14+KKD!S14+KRI!S14+KNL!S14+NAN!S14+NTR!S14+PAL!S14+MAN!S14+PKM!S14+NLR!S14+SSS!S14+SKL!S14+TPT!S14+VSP!S14+VIZ!S14+WG!S14+YSR!S14</f>
        <v>919058</v>
      </c>
      <c r="T12" s="24">
        <f>ASR!T14+ANK!T14+ATP!T14+ANM!T14+BAP!T14+CTR!T14+KON!T14+EG!T14+ELR!T14+GTR!T14+KKD!T14+KRI!T14+KNL!T14+NAN!T14+NTR!T14+PAL!T14+MAN!T14+PKM!T14+NLR!T14+SSS!T14+SKL!T14+TPT!T14+VSP!T14+VIZ!T14+WG!T14+YSR!T14</f>
        <v>218899827.91589484</v>
      </c>
      <c r="U12" s="24">
        <f>ASR!U14+ANK!U14+ATP!U14+ANM!U14+BAP!U14+CTR!U14+KON!U14+EG!U14+ELR!U14+GTR!U14+KKD!U14+KRI!U14+KNL!U14+NAN!U14+NTR!U14+PAL!U14+MAN!U14+PKM!U14+NLR!U14+SSS!U14+SKL!U14+TPT!U14+VSP!U14+VIZ!U14+WG!U14+YSR!U14</f>
        <v>108038</v>
      </c>
      <c r="V12" s="24">
        <f>ASR!V14+ANK!V14+ATP!V14+ANM!V14+BAP!V14+CTR!V14+KON!V14+EG!V14+ELR!V14+GTR!V14+KKD!V14+KRI!V14+KNL!V14+NAN!V14+NTR!V14+PAL!V14+MAN!V14+PKM!V14+NLR!V14+SSS!V14+SKL!V14+TPT!V14+VSP!V14+VIZ!V14+WG!V14+YSR!V14</f>
        <v>96101172.084105089</v>
      </c>
      <c r="W12" s="25">
        <f>S12+U12</f>
        <v>1027096</v>
      </c>
      <c r="X12" s="25">
        <f>T12+V12</f>
        <v>315000999.99999994</v>
      </c>
      <c r="Z12" s="29"/>
      <c r="AA12" s="30"/>
    </row>
    <row r="13" spans="1:27" s="3" customFormat="1" x14ac:dyDescent="0.3">
      <c r="A13" s="11">
        <v>7</v>
      </c>
      <c r="B13" s="12" t="s">
        <v>14</v>
      </c>
      <c r="C13" s="24">
        <f>ASR!C15+ANK!C15+ATP!C15+ANM!C15+BAP!C15+CTR!C15+KON!C15+EG!C15+ELR!C15+GTR!C15+KKD!C15+KRI!C15+KNL!C15+NAN!C15+NTR!C15+PAL!C15+MAN!C15+PKM!C15+NLR!C15+SSS!C15+SKL!C15+TPT!C15+VSP!C15+VIZ!C15+WG!C15+YSR!C15</f>
        <v>213092</v>
      </c>
      <c r="D13" s="24">
        <f>ASR!D15+ANK!D15+ATP!D15+ANM!D15+BAP!D15+CTR!D15+KON!D15+EG!D15+ELR!D15+GTR!D15+KKD!D15+KRI!D15+KNL!D15+NAN!D15+NTR!D15+PAL!D15+MAN!D15+PKM!D15+NLR!D15+SSS!D15+SKL!D15+TPT!D15+VSP!D15+VIZ!D15+WG!D15+YSR!D15</f>
        <v>38000000</v>
      </c>
      <c r="E13" s="24">
        <f>ASR!E15+ANK!E15+ATP!E15+ANM!E15+BAP!E15+CTR!E15+KON!E15+EG!E15+ELR!E15+GTR!E15+KKD!E15+KRI!E15+KNL!E15+NAN!E15+NTR!E15+PAL!E15+MAN!E15+PKM!E15+NLR!E15+SSS!E15+SKL!E15+TPT!E15+VSP!E15+VIZ!E15+WG!E15+YSR!E15</f>
        <v>6791</v>
      </c>
      <c r="F13" s="24">
        <f>ASR!F15+ANK!F15+ATP!F15+ANM!F15+BAP!F15+CTR!F15+KON!F15+EG!F15+ELR!F15+GTR!F15+KKD!F15+KRI!F15+KNL!F15+NAN!F15+NTR!F15+PAL!F15+MAN!F15+PKM!F15+NLR!F15+SSS!F15+SKL!F15+TPT!F15+VSP!F15+VIZ!F15+WG!F15+YSR!F15</f>
        <v>5000000.0000000009</v>
      </c>
      <c r="G13" s="24">
        <f>ASR!G15+ANK!G15+ATP!G15+ANM!G15+BAP!G15+CTR!G15+KON!G15+EG!G15+ELR!G15+GTR!G15+KKD!G15+KRI!G15+KNL!G15+NAN!G15+NTR!G15+PAL!G15+MAN!G15+PKM!G15+NLR!G15+SSS!G15+SKL!G15+TPT!G15+VSP!G15+VIZ!G15+WG!G15+YSR!G15</f>
        <v>4</v>
      </c>
      <c r="H13" s="24">
        <f>ASR!H15+ANK!H15+ATP!H15+ANM!H15+BAP!H15+CTR!H15+KON!H15+EG!H15+ELR!H15+GTR!H15+KKD!H15+KRI!H15+KNL!H15+NAN!H15+NTR!H15+PAL!H15+MAN!H15+PKM!H15+NLR!H15+SSS!H15+SKL!H15+TPT!H15+VSP!H15+VIZ!H15+WG!H15+YSR!H15</f>
        <v>180000</v>
      </c>
      <c r="I13" s="24">
        <f>ASR!I15+ANK!I15+ATP!I15+ANM!I15+BAP!I15+CTR!I15+KON!I15+EG!I15+ELR!I15+GTR!I15+KKD!I15+KRI!I15+KNL!I15+NAN!I15+NTR!I15+PAL!I15+MAN!I15+PKM!I15+NLR!I15+SSS!I15+SKL!I15+TPT!I15+VSP!I15+VIZ!I15+WG!I15+YSR!I15</f>
        <v>374</v>
      </c>
      <c r="J13" s="24">
        <f>ASR!J15+ANK!J15+ATP!J15+ANM!J15+BAP!J15+CTR!J15+KON!J15+EG!J15+ELR!J15+GTR!J15+KKD!J15+KRI!J15+KNL!J15+NAN!J15+NTR!J15+PAL!J15+MAN!J15+PKM!J15+NLR!J15+SSS!J15+SKL!J15+TPT!J15+VSP!J15+VIZ!J15+WG!J15+YSR!J15</f>
        <v>89288.335517127751</v>
      </c>
      <c r="K13" s="24">
        <f>ASR!K15+ANK!K15+ATP!K15+ANM!K15+BAP!K15+CTR!K15+KON!K15+EG!K15+ELR!K15+GTR!K15+KKD!K15+KRI!K15+KNL!K15+NAN!K15+NTR!K15+PAL!K15+MAN!K15+PKM!K15+NLR!K15+SSS!K15+SKL!K15+TPT!K15+VSP!K15+VIZ!K15+WG!K15+YSR!K15</f>
        <v>802</v>
      </c>
      <c r="L13" s="24">
        <f>ASR!L15+ANK!L15+ATP!L15+ANM!L15+BAP!L15+CTR!L15+KON!L15+EG!L15+ELR!L15+GTR!L15+KKD!L15+KRI!L15+KNL!L15+NAN!L15+NTR!L15+PAL!L15+MAN!L15+PKM!L15+NLR!L15+SSS!L15+SKL!L15+TPT!L15+VSP!L15+VIZ!L15+WG!L15+YSR!L15</f>
        <v>444687.37787082902</v>
      </c>
      <c r="M13" s="24">
        <f>ASR!M15+ANK!M15+ATP!M15+ANM!M15+BAP!M15+CTR!M15+KON!M15+EG!M15+ELR!M15+GTR!M15+KKD!M15+KRI!M15+KNL!M15+NAN!M15+NTR!M15+PAL!M15+MAN!M15+PKM!M15+NLR!M15+SSS!M15+SKL!M15+TPT!M15+VSP!M15+VIZ!M15+WG!M15+YSR!M15</f>
        <v>56</v>
      </c>
      <c r="N13" s="24">
        <f>ASR!N15+ANK!N15+ATP!N15+ANM!N15+BAP!N15+CTR!N15+KON!N15+EG!N15+ELR!N15+GTR!N15+KKD!N15+KRI!N15+KNL!N15+NAN!N15+NTR!N15+PAL!N15+MAN!N15+PKM!N15+NLR!N15+SSS!N15+SKL!N15+TPT!N15+VSP!N15+VIZ!N15+WG!N15+YSR!N15</f>
        <v>24331.052372062924</v>
      </c>
      <c r="O13" s="24">
        <f>ASR!O15+ANK!O15+ATP!O15+ANM!O15+BAP!O15+CTR!O15+KON!O15+EG!O15+ELR!O15+GTR!O15+KKD!O15+KRI!O15+KNL!O15+NAN!O15+NTR!O15+PAL!O15+MAN!O15+PKM!O15+NLR!O15+SSS!O15+SKL!O15+TPT!O15+VSP!O15+VIZ!O15+WG!O15+YSR!O15</f>
        <v>23</v>
      </c>
      <c r="P13" s="24">
        <f>ASR!P15+ANK!P15+ATP!P15+ANM!P15+BAP!P15+CTR!P15+KON!P15+EG!P15+ELR!P15+GTR!P15+KKD!P15+KRI!P15+KNL!P15+NAN!P15+NTR!P15+PAL!P15+MAN!P15+PKM!P15+NLR!P15+SSS!P15+SKL!P15+TPT!P15+VSP!P15+VIZ!P15+WG!P15+YSR!P15</f>
        <v>31318.979740980256</v>
      </c>
      <c r="Q13" s="24">
        <f>ASR!Q15+ANK!Q15+ATP!Q15+ANM!Q15+BAP!Q15+CTR!Q15+KON!Q15+EG!Q15+ELR!Q15+GTR!Q15+KKD!Q15+KRI!Q15+KNL!Q15+NAN!Q15+NTR!Q15+PAL!Q15+MAN!Q15+PKM!Q15+NLR!Q15+SSS!Q15+SKL!Q15+TPT!Q15+VSP!Q15+VIZ!Q15+WG!Q15+YSR!Q15</f>
        <v>1693</v>
      </c>
      <c r="R13" s="24">
        <f>ASR!R15+ANK!R15+ATP!R15+ANM!R15+BAP!R15+CTR!R15+KON!R15+EG!R15+ELR!R15+GTR!R15+KKD!R15+KRI!R15+KNL!R15+NAN!R15+NTR!R15+PAL!R15+MAN!R15+PKM!R15+NLR!R15+SSS!R15+SKL!R15+TPT!R15+VSP!R15+VIZ!R15+WG!R15+YSR!R15</f>
        <v>232575.12092673738</v>
      </c>
      <c r="S13" s="24">
        <f>ASR!S15+ANK!S15+ATP!S15+ANM!S15+BAP!S15+CTR!S15+KON!S15+EG!S15+ELR!S15+GTR!S15+KKD!S15+KRI!S15+KNL!S15+NAN!S15+NTR!S15+PAL!S15+MAN!S15+PKM!S15+NLR!S15+SSS!S15+SKL!S15+TPT!S15+VSP!S15+VIZ!S15+WG!S15+YSR!S15</f>
        <v>222835</v>
      </c>
      <c r="T13" s="24">
        <f>ASR!T15+ANK!T15+ATP!T15+ANM!T15+BAP!T15+CTR!T15+KON!T15+EG!T15+ELR!T15+GTR!T15+KKD!T15+KRI!T15+KNL!T15+NAN!T15+NTR!T15+PAL!T15+MAN!T15+PKM!T15+NLR!T15+SSS!T15+SKL!T15+TPT!T15+VSP!T15+VIZ!T15+WG!T15+YSR!T15</f>
        <v>44002200.866427727</v>
      </c>
      <c r="U13" s="24">
        <f>ASR!U15+ANK!U15+ATP!U15+ANM!U15+BAP!U15+CTR!U15+KON!U15+EG!U15+ELR!U15+GTR!U15+KKD!U15+KRI!U15+KNL!U15+NAN!U15+NTR!U15+PAL!U15+MAN!U15+PKM!U15+NLR!U15+SSS!U15+SKL!U15+TPT!U15+VSP!U15+VIZ!U15+WG!U15+YSR!U15</f>
        <v>5522</v>
      </c>
      <c r="V13" s="24">
        <f>ASR!V15+ANK!V15+ATP!V15+ANM!V15+BAP!V15+CTR!V15+KON!V15+EG!V15+ELR!V15+GTR!V15+KKD!V15+KRI!V15+KNL!V15+NAN!V15+NTR!V15+PAL!V15+MAN!V15+PKM!V15+NLR!V15+SSS!V15+SKL!V15+TPT!V15+VSP!V15+VIZ!V15+WG!V15+YSR!V15</f>
        <v>3000000.0000000009</v>
      </c>
      <c r="W13" s="25">
        <f>S13+U13</f>
        <v>228357</v>
      </c>
      <c r="X13" s="25">
        <f>T13+V13</f>
        <v>47002200.866427727</v>
      </c>
      <c r="Z13" s="29"/>
      <c r="AA13" s="30"/>
    </row>
    <row r="14" spans="1:27" s="3" customFormat="1" x14ac:dyDescent="0.3">
      <c r="A14" s="11">
        <v>8</v>
      </c>
      <c r="B14" s="12" t="s">
        <v>15</v>
      </c>
      <c r="C14" s="24">
        <f>ASR!C16+ANK!C16+ATP!C16+ANM!C16+BAP!C16+CTR!C16+KON!C16+EG!C16+ELR!C16+GTR!C16+KKD!C16+KRI!C16+KNL!C16+NAN!C16+NTR!C16+PAL!C16+MAN!C16+PKM!C16+NLR!C16+SSS!C16+SKL!C16+TPT!C16+VSP!C16+VIZ!C16+WG!C16+YSR!C16</f>
        <v>2446</v>
      </c>
      <c r="D14" s="24">
        <f>ASR!D16+ANK!D16+ATP!D16+ANM!D16+BAP!D16+CTR!D16+KON!D16+EG!D16+ELR!D16+GTR!D16+KKD!D16+KRI!D16+KNL!D16+NAN!D16+NTR!D16+PAL!D16+MAN!D16+PKM!D16+NLR!D16+SSS!D16+SKL!D16+TPT!D16+VSP!D16+VIZ!D16+WG!D16+YSR!D16</f>
        <v>500000.00000000006</v>
      </c>
      <c r="E14" s="24">
        <f>ASR!E16+ANK!E16+ATP!E16+ANM!E16+BAP!E16+CTR!E16+KON!E16+EG!E16+ELR!E16+GTR!E16+KKD!E16+KRI!E16+KNL!E16+NAN!E16+NTR!E16+PAL!E16+MAN!E16+PKM!E16+NLR!E16+SSS!E16+SKL!E16+TPT!E16+VSP!E16+VIZ!E16+WG!E16+YSR!E16</f>
        <v>441</v>
      </c>
      <c r="F14" s="24">
        <f>ASR!F16+ANK!F16+ATP!F16+ANM!F16+BAP!F16+CTR!F16+KON!F16+EG!F16+ELR!F16+GTR!F16+KKD!F16+KRI!F16+KNL!F16+NAN!F16+NTR!F16+PAL!F16+MAN!F16+PKM!F16+NLR!F16+SSS!F16+SKL!F16+TPT!F16+VSP!F16+VIZ!F16+WG!F16+YSR!F16</f>
        <v>499999.99999999994</v>
      </c>
      <c r="G14" s="24">
        <f>ASR!G16+ANK!G16+ATP!G16+ANM!G16+BAP!G16+CTR!G16+KON!G16+EG!G16+ELR!G16+GTR!G16+KKD!G16+KRI!G16+KNL!G16+NAN!G16+NTR!G16+PAL!G16+MAN!G16+PKM!G16+NLR!G16+SSS!G16+SKL!G16+TPT!G16+VSP!G16+VIZ!G16+WG!G16+YSR!G16</f>
        <v>0</v>
      </c>
      <c r="H14" s="24">
        <f>ASR!H16+ANK!H16+ATP!H16+ANM!H16+BAP!H16+CTR!H16+KON!H16+EG!H16+ELR!H16+GTR!H16+KKD!H16+KRI!H16+KNL!H16+NAN!H16+NTR!H16+PAL!H16+MAN!H16+PKM!H16+NLR!H16+SSS!H16+SKL!H16+TPT!H16+VSP!H16+VIZ!H16+WG!H16+YSR!H16</f>
        <v>0</v>
      </c>
      <c r="I14" s="24">
        <f>ASR!I16+ANK!I16+ATP!I16+ANM!I16+BAP!I16+CTR!I16+KON!I16+EG!I16+ELR!I16+GTR!I16+KKD!I16+KRI!I16+KNL!I16+NAN!I16+NTR!I16+PAL!I16+MAN!I16+PKM!I16+NLR!I16+SSS!I16+SKL!I16+TPT!I16+VSP!I16+VIZ!I16+WG!I16+YSR!I16</f>
        <v>564</v>
      </c>
      <c r="J14" s="24">
        <f>ASR!J16+ANK!J16+ATP!J16+ANM!J16+BAP!J16+CTR!J16+KON!J16+EG!J16+ELR!J16+GTR!J16+KKD!J16+KRI!J16+KNL!J16+NAN!J16+NTR!J16+PAL!J16+MAN!J16+PKM!J16+NLR!J16+SSS!J16+SKL!J16+TPT!J16+VSP!J16+VIZ!J16+WG!J16+YSR!J16</f>
        <v>119863.47428726921</v>
      </c>
      <c r="K14" s="24">
        <f>ASR!K16+ANK!K16+ATP!K16+ANM!K16+BAP!K16+CTR!K16+KON!K16+EG!K16+ELR!K16+GTR!K16+KKD!K16+KRI!K16+KNL!K16+NAN!K16+NTR!K16+PAL!K16+MAN!K16+PKM!K16+NLR!K16+SSS!K16+SKL!K16+TPT!K16+VSP!K16+VIZ!K16+WG!K16+YSR!K16</f>
        <v>1106</v>
      </c>
      <c r="L14" s="24">
        <f>ASR!L16+ANK!L16+ATP!L16+ANM!L16+BAP!L16+CTR!L16+KON!L16+EG!L16+ELR!L16+GTR!L16+KKD!L16+KRI!L16+KNL!L16+NAN!L16+NTR!L16+PAL!L16+MAN!L16+PKM!L16+NLR!L16+SSS!L16+SKL!L16+TPT!L16+VSP!L16+VIZ!L16+WG!L16+YSR!L16</f>
        <v>633155.10945089685</v>
      </c>
      <c r="M14" s="24">
        <f>ASR!M16+ANK!M16+ATP!M16+ANM!M16+BAP!M16+CTR!M16+KON!M16+EG!M16+ELR!M16+GTR!M16+KKD!M16+KRI!M16+KNL!M16+NAN!M16+NTR!M16+PAL!M16+MAN!M16+PKM!M16+NLR!M16+SSS!M16+SKL!M16+TPT!M16+VSP!M16+VIZ!M16+WG!M16+YSR!M16</f>
        <v>47</v>
      </c>
      <c r="N14" s="24">
        <f>ASR!N16+ANK!N16+ATP!N16+ANM!N16+BAP!N16+CTR!N16+KON!N16+EG!N16+ELR!N16+GTR!N16+KKD!N16+KRI!N16+KNL!N16+NAN!N16+NTR!N16+PAL!N16+MAN!N16+PKM!N16+NLR!N16+SSS!N16+SKL!N16+TPT!N16+VSP!N16+VIZ!N16+WG!N16+YSR!N16</f>
        <v>60307.790028630057</v>
      </c>
      <c r="O14" s="24">
        <f>ASR!O16+ANK!O16+ATP!O16+ANM!O16+BAP!O16+CTR!O16+KON!O16+EG!O16+ELR!O16+GTR!O16+KKD!O16+KRI!O16+KNL!O16+NAN!O16+NTR!O16+PAL!O16+MAN!O16+PKM!O16+NLR!O16+SSS!O16+SKL!O16+TPT!O16+VSP!O16+VIZ!O16+WG!O16+YSR!O16</f>
        <v>24</v>
      </c>
      <c r="P14" s="24">
        <f>ASR!P16+ANK!P16+ATP!P16+ANM!P16+BAP!P16+CTR!P16+KON!P16+EG!P16+ELR!P16+GTR!P16+KKD!P16+KRI!P16+KNL!P16+NAN!P16+NTR!P16+PAL!P16+MAN!P16+PKM!P16+NLR!P16+SSS!P16+SKL!P16+TPT!P16+VSP!P16+VIZ!P16+WG!P16+YSR!P16</f>
        <v>19528.726316017444</v>
      </c>
      <c r="Q14" s="24">
        <f>ASR!Q16+ANK!Q16+ATP!Q16+ANM!Q16+BAP!Q16+CTR!Q16+KON!Q16+EG!Q16+ELR!Q16+GTR!Q16+KKD!Q16+KRI!Q16+KNL!Q16+NAN!Q16+NTR!Q16+PAL!Q16+MAN!Q16+PKM!Q16+NLR!Q16+SSS!Q16+SKL!Q16+TPT!Q16+VSP!Q16+VIZ!Q16+WG!Q16+YSR!Q16</f>
        <v>1320</v>
      </c>
      <c r="R14" s="24">
        <f>ASR!R16+ANK!R16+ATP!R16+ANM!R16+BAP!R16+CTR!R16+KON!R16+EG!R16+ELR!R16+GTR!R16+KKD!R16+KRI!R16+KNL!R16+NAN!R16+NTR!R16+PAL!R16+MAN!R16+PKM!R16+NLR!R16+SSS!R16+SKL!R16+TPT!R16+VSP!R16+VIZ!R16+WG!R16+YSR!R16</f>
        <v>167144.8999171863</v>
      </c>
      <c r="S14" s="24">
        <f>ASR!S16+ANK!S16+ATP!S16+ANM!S16+BAP!S16+CTR!S16+KON!S16+EG!S16+ELR!S16+GTR!S16+KKD!S16+KRI!S16+KNL!S16+NAN!S16+NTR!S16+PAL!S16+MAN!S16+PKM!S16+NLR!S16+SSS!S16+SKL!S16+TPT!S16+VSP!S16+VIZ!S16+WG!S16+YSR!S16</f>
        <v>5948</v>
      </c>
      <c r="T14" s="24">
        <f>ASR!T16+ANK!T16+ATP!T16+ANM!T16+BAP!T16+CTR!T16+KON!T16+EG!T16+ELR!T16+GTR!T16+KKD!T16+KRI!T16+KNL!T16+NAN!T16+NTR!T16+PAL!T16+MAN!T16+PKM!T16+NLR!T16+SSS!T16+SKL!T16+TPT!T16+VSP!T16+VIZ!T16+WG!T16+YSR!T16</f>
        <v>1999999.9999999998</v>
      </c>
      <c r="U14" s="24">
        <f>ASR!U16+ANK!U16+ATP!U16+ANM!U16+BAP!U16+CTR!U16+KON!U16+EG!U16+ELR!U16+GTR!U16+KKD!U16+KRI!U16+KNL!U16+NAN!U16+NTR!U16+PAL!U16+MAN!U16+PKM!U16+NLR!U16+SSS!U16+SKL!U16+TPT!U16+VSP!U16+VIZ!U16+WG!U16+YSR!U16</f>
        <v>6451</v>
      </c>
      <c r="V14" s="24">
        <f>ASR!V16+ANK!V16+ATP!V16+ANM!V16+BAP!V16+CTR!V16+KON!V16+EG!V16+ELR!V16+GTR!V16+KKD!V16+KRI!V16+KNL!V16+NAN!V16+NTR!V16+PAL!V16+MAN!V16+PKM!V16+NLR!V16+SSS!V16+SKL!V16+TPT!V16+VSP!V16+VIZ!V16+WG!V16+YSR!V16</f>
        <v>3000000.0000000005</v>
      </c>
      <c r="W14" s="25">
        <f>S14+U14</f>
        <v>12399</v>
      </c>
      <c r="X14" s="25">
        <f>T14+V14</f>
        <v>5000000</v>
      </c>
      <c r="Z14" s="29"/>
      <c r="AA14" s="30"/>
    </row>
    <row r="15" spans="1:27" s="3" customFormat="1" x14ac:dyDescent="0.3">
      <c r="A15" s="11">
        <v>9</v>
      </c>
      <c r="B15" s="12" t="s">
        <v>16</v>
      </c>
      <c r="C15" s="24">
        <f>ASR!C17+ANK!C17+ATP!C17+ANM!C17+BAP!C17+CTR!C17+KON!C17+EG!C17+ELR!C17+GTR!C17+KKD!C17+KRI!C17+KNL!C17+NAN!C17+NTR!C17+PAL!C17+MAN!C17+PKM!C17+NLR!C17+SSS!C17+SKL!C17+TPT!C17+VSP!C17+VIZ!C17+WG!C17+YSR!C17</f>
        <v>29881</v>
      </c>
      <c r="D15" s="24">
        <f>ASR!D17+ANK!D17+ATP!D17+ANM!D17+BAP!D17+CTR!D17+KON!D17+EG!D17+ELR!D17+GTR!D17+KKD!D17+KRI!D17+KNL!D17+NAN!D17+NTR!D17+PAL!D17+MAN!D17+PKM!D17+NLR!D17+SSS!D17+SKL!D17+TPT!D17+VSP!D17+VIZ!D17+WG!D17+YSR!D17</f>
        <v>5500000.0000000028</v>
      </c>
      <c r="E15" s="24">
        <f>ASR!E17+ANK!E17+ATP!E17+ANM!E17+BAP!E17+CTR!E17+KON!E17+EG!E17+ELR!E17+GTR!E17+KKD!E17+KRI!E17+KNL!E17+NAN!E17+NTR!E17+PAL!E17+MAN!E17+PKM!E17+NLR!E17+SSS!E17+SKL!E17+TPT!E17+VSP!E17+VIZ!E17+WG!E17+YSR!E17</f>
        <v>9329</v>
      </c>
      <c r="F15" s="24">
        <f>ASR!F17+ANK!F17+ATP!F17+ANM!F17+BAP!F17+CTR!F17+KON!F17+EG!F17+ELR!F17+GTR!F17+KKD!F17+KRI!F17+KNL!F17+NAN!F17+NTR!F17+PAL!F17+MAN!F17+PKM!F17+NLR!F17+SSS!F17+SKL!F17+TPT!F17+VSP!F17+VIZ!F17+WG!F17+YSR!F17</f>
        <v>7999999.9999999981</v>
      </c>
      <c r="G15" s="24">
        <f>ASR!G17+ANK!G17+ATP!G17+ANM!G17+BAP!G17+CTR!G17+KON!G17+EG!G17+ELR!G17+GTR!G17+KKD!G17+KRI!G17+KNL!G17+NAN!G17+NTR!G17+PAL!G17+MAN!G17+PKM!G17+NLR!G17+SSS!G17+SKL!G17+TPT!G17+VSP!G17+VIZ!G17+WG!G17+YSR!G17</f>
        <v>0</v>
      </c>
      <c r="H15" s="24">
        <f>ASR!H17+ANK!H17+ATP!H17+ANM!H17+BAP!H17+CTR!H17+KON!H17+EG!H17+ELR!H17+GTR!H17+KKD!H17+KRI!H17+KNL!H17+NAN!H17+NTR!H17+PAL!H17+MAN!H17+PKM!H17+NLR!H17+SSS!H17+SKL!H17+TPT!H17+VSP!H17+VIZ!H17+WG!H17+YSR!H17</f>
        <v>0</v>
      </c>
      <c r="I15" s="24">
        <f>ASR!I17+ANK!I17+ATP!I17+ANM!I17+BAP!I17+CTR!I17+KON!I17+EG!I17+ELR!I17+GTR!I17+KKD!I17+KRI!I17+KNL!I17+NAN!I17+NTR!I17+PAL!I17+MAN!I17+PKM!I17+NLR!I17+SSS!I17+SKL!I17+TPT!I17+VSP!I17+VIZ!I17+WG!I17+YSR!I17</f>
        <v>2129</v>
      </c>
      <c r="J15" s="24">
        <f>ASR!J17+ANK!J17+ATP!J17+ANM!J17+BAP!J17+CTR!J17+KON!J17+EG!J17+ELR!J17+GTR!J17+KKD!J17+KRI!J17+KNL!J17+NAN!J17+NTR!J17+PAL!J17+MAN!J17+PKM!J17+NLR!J17+SSS!J17+SKL!J17+TPT!J17+VSP!J17+VIZ!J17+WG!J17+YSR!J17</f>
        <v>493943.29411422851</v>
      </c>
      <c r="K15" s="24">
        <f>ASR!K17+ANK!K17+ATP!K17+ANM!K17+BAP!K17+CTR!K17+KON!K17+EG!K17+ELR!K17+GTR!K17+KKD!K17+KRI!K17+KNL!K17+NAN!K17+NTR!K17+PAL!K17+MAN!K17+PKM!K17+NLR!K17+SSS!K17+SKL!K17+TPT!K17+VSP!K17+VIZ!K17+WG!K17+YSR!K17</f>
        <v>5472</v>
      </c>
      <c r="L15" s="24">
        <f>ASR!L17+ANK!L17+ATP!L17+ANM!L17+BAP!L17+CTR!L17+KON!L17+EG!L17+ELR!L17+GTR!L17+KKD!L17+KRI!L17+KNL!L17+NAN!L17+NTR!L17+PAL!L17+MAN!L17+PKM!L17+NLR!L17+SSS!L17+SKL!L17+TPT!L17+VSP!L17+VIZ!L17+WG!L17+YSR!L17</f>
        <v>2713922.0385669526</v>
      </c>
      <c r="M15" s="24">
        <f>ASR!M17+ANK!M17+ATP!M17+ANM!M17+BAP!M17+CTR!M17+KON!M17+EG!M17+ELR!M17+GTR!M17+KKD!M17+KRI!M17+KNL!M17+NAN!M17+NTR!M17+PAL!M17+MAN!M17+PKM!M17+NLR!M17+SSS!M17+SKL!M17+TPT!M17+VSP!M17+VIZ!M17+WG!M17+YSR!M17</f>
        <v>96</v>
      </c>
      <c r="N15" s="24">
        <f>ASR!N17+ANK!N17+ATP!N17+ANM!N17+BAP!N17+CTR!N17+KON!N17+EG!N17+ELR!N17+GTR!N17+KKD!N17+KRI!N17+KNL!N17+NAN!N17+NTR!N17+PAL!N17+MAN!N17+PKM!N17+NLR!N17+SSS!N17+SKL!N17+TPT!N17+VSP!N17+VIZ!N17+WG!N17+YSR!N17</f>
        <v>118216.34124800067</v>
      </c>
      <c r="O15" s="24">
        <f>ASR!O17+ANK!O17+ATP!O17+ANM!O17+BAP!O17+CTR!O17+KON!O17+EG!O17+ELR!O17+GTR!O17+KKD!O17+KRI!O17+KNL!O17+NAN!O17+NTR!O17+PAL!O17+MAN!O17+PKM!O17+NLR!O17+SSS!O17+SKL!O17+TPT!O17+VSP!O17+VIZ!O17+WG!O17+YSR!O17</f>
        <v>55</v>
      </c>
      <c r="P15" s="24">
        <f>ASR!P17+ANK!P17+ATP!P17+ANM!P17+BAP!P17+CTR!P17+KON!P17+EG!P17+ELR!P17+GTR!P17+KKD!P17+KRI!P17+KNL!P17+NAN!P17+NTR!P17+PAL!P17+MAN!P17+PKM!P17+NLR!P17+SSS!P17+SKL!P17+TPT!P17+VSP!P17+VIZ!P17+WG!P17+YSR!P17</f>
        <v>186725.05891529098</v>
      </c>
      <c r="Q15" s="24">
        <f>ASR!Q17+ANK!Q17+ATP!Q17+ANM!Q17+BAP!Q17+CTR!Q17+KON!Q17+EG!Q17+ELR!Q17+GTR!Q17+KKD!Q17+KRI!Q17+KNL!Q17+NAN!Q17+NTR!Q17+PAL!Q17+MAN!Q17+PKM!Q17+NLR!Q17+SSS!Q17+SKL!Q17+TPT!Q17+VSP!Q17+VIZ!Q17+WG!Q17+YSR!Q17</f>
        <v>9472</v>
      </c>
      <c r="R15" s="24">
        <f>ASR!R17+ANK!R17+ATP!R17+ANM!R17+BAP!R17+CTR!R17+KON!R17+EG!R17+ELR!R17+GTR!R17+KKD!R17+KRI!R17+KNL!R17+NAN!R17+NTR!R17+PAL!R17+MAN!R17+PKM!R17+NLR!R17+SSS!R17+SKL!R17+TPT!R17+VSP!R17+VIZ!R17+WG!R17+YSR!R17</f>
        <v>987193.26715552737</v>
      </c>
      <c r="S15" s="24">
        <f>ASR!S17+ANK!S17+ATP!S17+ANM!S17+BAP!S17+CTR!S17+KON!S17+EG!S17+ELR!S17+GTR!S17+KKD!S17+KRI!S17+KNL!S17+NAN!S17+NTR!S17+PAL!S17+MAN!S17+PKM!S17+NLR!S17+SSS!S17+SKL!S17+TPT!S17+VSP!S17+VIZ!S17+WG!S17+YSR!S17</f>
        <v>56434</v>
      </c>
      <c r="T15" s="24">
        <f>ASR!T17+ANK!T17+ATP!T17+ANM!T17+BAP!T17+CTR!T17+KON!T17+EG!T17+ELR!T17+GTR!T17+KKD!T17+KRI!T17+KNL!T17+NAN!T17+NTR!T17+PAL!T17+MAN!T17+PKM!T17+NLR!T17+SSS!T17+SKL!T17+TPT!T17+VSP!T17+VIZ!T17+WG!T17+YSR!T17</f>
        <v>18000000.000000004</v>
      </c>
      <c r="U15" s="24">
        <f>ASR!U17+ANK!U17+ATP!U17+ANM!U17+BAP!U17+CTR!U17+KON!U17+EG!U17+ELR!U17+GTR!U17+KKD!U17+KRI!U17+KNL!U17+NAN!U17+NTR!U17+PAL!U17+MAN!U17+PKM!U17+NLR!U17+SSS!U17+SKL!U17+TPT!U17+VSP!U17+VIZ!U17+WG!U17+YSR!U17</f>
        <v>72817</v>
      </c>
      <c r="V15" s="24">
        <f>ASR!V17+ANK!V17+ATP!V17+ANM!V17+BAP!V17+CTR!V17+KON!V17+EG!V17+ELR!V17+GTR!V17+KKD!V17+KRI!V17+KNL!V17+NAN!V17+NTR!V17+PAL!V17+MAN!V17+PKM!V17+NLR!V17+SSS!V17+SKL!V17+TPT!V17+VSP!V17+VIZ!V17+WG!V17+YSR!V17</f>
        <v>59999999.999999978</v>
      </c>
      <c r="W15" s="25">
        <f>S15+U15</f>
        <v>129251</v>
      </c>
      <c r="X15" s="25">
        <f>T15+V15</f>
        <v>77999999.999999985</v>
      </c>
      <c r="Z15" s="29"/>
      <c r="AA15" s="30"/>
    </row>
    <row r="16" spans="1:27" s="3" customFormat="1" x14ac:dyDescent="0.3">
      <c r="A16" s="11">
        <v>10</v>
      </c>
      <c r="B16" s="12" t="s">
        <v>17</v>
      </c>
      <c r="C16" s="24">
        <f>ASR!C18+ANK!C18+ATP!C18+ANM!C18+BAP!C18+CTR!C18+KON!C18+EG!C18+ELR!C18+GTR!C18+KKD!C18+KRI!C18+KNL!C18+NAN!C18+NTR!C18+PAL!C18+MAN!C18+PKM!C18+NLR!C18+SSS!C18+SKL!C18+TPT!C18+VSP!C18+VIZ!C18+WG!C18+YSR!C18</f>
        <v>19131</v>
      </c>
      <c r="D16" s="24">
        <f>ASR!D18+ANK!D18+ATP!D18+ANM!D18+BAP!D18+CTR!D18+KON!D18+EG!D18+ELR!D18+GTR!D18+KKD!D18+KRI!D18+KNL!D18+NAN!D18+NTR!D18+PAL!D18+MAN!D18+PKM!D18+NLR!D18+SSS!D18+SKL!D18+TPT!D18+VSP!D18+VIZ!D18+WG!D18+YSR!D18</f>
        <v>3500000.0000000005</v>
      </c>
      <c r="E16" s="24">
        <f>ASR!E18+ANK!E18+ATP!E18+ANM!E18+BAP!E18+CTR!E18+KON!E18+EG!E18+ELR!E18+GTR!E18+KKD!E18+KRI!E18+KNL!E18+NAN!E18+NTR!E18+PAL!E18+MAN!E18+PKM!E18+NLR!E18+SSS!E18+SKL!E18+TPT!E18+VSP!E18+VIZ!E18+WG!E18+YSR!E18</f>
        <v>1581</v>
      </c>
      <c r="F16" s="24">
        <f>ASR!F18+ANK!F18+ATP!F18+ANM!F18+BAP!F18+CTR!F18+KON!F18+EG!F18+ELR!F18+GTR!F18+KKD!F18+KRI!F18+KNL!F18+NAN!F18+NTR!F18+PAL!F18+MAN!F18+PKM!F18+NLR!F18+SSS!F18+SKL!F18+TPT!F18+VSP!F18+VIZ!F18+WG!F18+YSR!F18</f>
        <v>1000000.0000000006</v>
      </c>
      <c r="G16" s="24">
        <f>ASR!G18+ANK!G18+ATP!G18+ANM!G18+BAP!G18+CTR!G18+KON!G18+EG!G18+ELR!G18+GTR!G18+KKD!G18+KRI!G18+KNL!G18+NAN!G18+NTR!G18+PAL!G18+MAN!G18+PKM!G18+NLR!G18+SSS!G18+SKL!G18+TPT!G18+VSP!G18+VIZ!G18+WG!G18+YSR!G18</f>
        <v>7</v>
      </c>
      <c r="H16" s="24">
        <f>ASR!H18+ANK!H18+ATP!H18+ANM!H18+BAP!H18+CTR!H18+KON!H18+EG!H18+ELR!H18+GTR!H18+KKD!H18+KRI!H18+KNL!H18+NAN!H18+NTR!H18+PAL!H18+MAN!H18+PKM!H18+NLR!H18+SSS!H18+SKL!H18+TPT!H18+VSP!H18+VIZ!H18+WG!H18+YSR!H18</f>
        <v>190000</v>
      </c>
      <c r="I16" s="24">
        <f>ASR!I18+ANK!I18+ATP!I18+ANM!I18+BAP!I18+CTR!I18+KON!I18+EG!I18+ELR!I18+GTR!I18+KKD!I18+KRI!I18+KNL!I18+NAN!I18+NTR!I18+PAL!I18+MAN!I18+PKM!I18+NLR!I18+SSS!I18+SKL!I18+TPT!I18+VSP!I18+VIZ!I18+WG!I18+YSR!I18</f>
        <v>2449</v>
      </c>
      <c r="J16" s="24">
        <f>ASR!J18+ANK!J18+ATP!J18+ANM!J18+BAP!J18+CTR!J18+KON!J18+EG!J18+ELR!J18+GTR!J18+KKD!J18+KRI!J18+KNL!J18+NAN!J18+NTR!J18+PAL!J18+MAN!J18+PKM!J18+NLR!J18+SSS!J18+SKL!J18+TPT!J18+VSP!J18+VIZ!J18+WG!J18+YSR!J18</f>
        <v>594299.42309628509</v>
      </c>
      <c r="K16" s="24">
        <f>ASR!K18+ANK!K18+ATP!K18+ANM!K18+BAP!K18+CTR!K18+KON!K18+EG!K18+ELR!K18+GTR!K18+KKD!K18+KRI!K18+KNL!K18+NAN!K18+NTR!K18+PAL!K18+MAN!K18+PKM!K18+NLR!K18+SSS!K18+SKL!K18+TPT!K18+VSP!K18+VIZ!K18+WG!K18+YSR!K18</f>
        <v>6562</v>
      </c>
      <c r="L16" s="24">
        <f>ASR!L18+ANK!L18+ATP!L18+ANM!L18+BAP!L18+CTR!L18+KON!L18+EG!L18+ELR!L18+GTR!L18+KKD!L18+KRI!L18+KNL!L18+NAN!L18+NTR!L18+PAL!L18+MAN!L18+PKM!L18+NLR!L18+SSS!L18+SKL!L18+TPT!L18+VSP!L18+VIZ!L18+WG!L18+YSR!L18</f>
        <v>3048621.7721612221</v>
      </c>
      <c r="M16" s="24">
        <f>ASR!M18+ANK!M18+ATP!M18+ANM!M18+BAP!M18+CTR!M18+KON!M18+EG!M18+ELR!M18+GTR!M18+KKD!M18+KRI!M18+KNL!M18+NAN!M18+NTR!M18+PAL!M18+MAN!M18+PKM!M18+NLR!M18+SSS!M18+SKL!M18+TPT!M18+VSP!M18+VIZ!M18+WG!M18+YSR!M18</f>
        <v>137</v>
      </c>
      <c r="N16" s="24">
        <f>ASR!N18+ANK!N18+ATP!N18+ANM!N18+BAP!N18+CTR!N18+KON!N18+EG!N18+ELR!N18+GTR!N18+KKD!N18+KRI!N18+KNL!N18+NAN!N18+NTR!N18+PAL!N18+MAN!N18+PKM!N18+NLR!N18+SSS!N18+SKL!N18+TPT!N18+VSP!N18+VIZ!N18+WG!N18+YSR!N18</f>
        <v>111553.27244719153</v>
      </c>
      <c r="O16" s="24">
        <f>ASR!O18+ANK!O18+ATP!O18+ANM!O18+BAP!O18+CTR!O18+KON!O18+EG!O18+ELR!O18+GTR!O18+KKD!O18+KRI!O18+KNL!O18+NAN!O18+NTR!O18+PAL!O18+MAN!O18+PKM!O18+NLR!O18+SSS!O18+SKL!O18+TPT!O18+VSP!O18+VIZ!O18+WG!O18+YSR!O18</f>
        <v>122</v>
      </c>
      <c r="P16" s="24">
        <f>ASR!P18+ANK!P18+ATP!P18+ANM!P18+BAP!P18+CTR!P18+KON!P18+EG!P18+ELR!P18+GTR!P18+KKD!P18+KRI!P18+KNL!P18+NAN!P18+NTR!P18+PAL!P18+MAN!P18+PKM!P18+NLR!P18+SSS!P18+SKL!P18+TPT!P18+VSP!P18+VIZ!P18+WG!P18+YSR!P18</f>
        <v>109730.99687155172</v>
      </c>
      <c r="Q16" s="24">
        <f>ASR!Q18+ANK!Q18+ATP!Q18+ANM!Q18+BAP!Q18+CTR!Q18+KON!Q18+EG!Q18+ELR!Q18+GTR!Q18+KKD!Q18+KRI!Q18+KNL!Q18+NAN!Q18+NTR!Q18+PAL!Q18+MAN!Q18+PKM!Q18+NLR!Q18+SSS!Q18+SKL!Q18+TPT!Q18+VSP!Q18+VIZ!Q18+WG!Q18+YSR!Q18</f>
        <v>12920</v>
      </c>
      <c r="R16" s="24">
        <f>ASR!R18+ANK!R18+ATP!R18+ANM!R18+BAP!R18+CTR!R18+KON!R18+EG!R18+ELR!R18+GTR!R18+KKD!R18+KRI!R18+KNL!R18+NAN!R18+NTR!R18+PAL!R18+MAN!R18+PKM!R18+NLR!R18+SSS!R18+SKL!R18+TPT!R18+VSP!R18+VIZ!R18+WG!R18+YSR!R18</f>
        <v>1445227.3730880525</v>
      </c>
      <c r="S16" s="24">
        <f>ASR!S18+ANK!S18+ATP!S18+ANM!S18+BAP!S18+CTR!S18+KON!S18+EG!S18+ELR!S18+GTR!S18+KKD!S18+KRI!S18+KNL!S18+NAN!S18+NTR!S18+PAL!S18+MAN!S18+PKM!S18+NLR!S18+SSS!S18+SKL!S18+TPT!S18+VSP!S18+VIZ!S18+WG!S18+YSR!S18</f>
        <v>42909</v>
      </c>
      <c r="T16" s="24">
        <f>ASR!T18+ANK!T18+ATP!T18+ANM!T18+BAP!T18+CTR!T18+KON!T18+EG!T18+ELR!T18+GTR!T18+KKD!T18+KRI!T18+KNL!T18+NAN!T18+NTR!T18+PAL!T18+MAN!T18+PKM!T18+NLR!T18+SSS!T18+SKL!T18+TPT!T18+VSP!T18+VIZ!T18+WG!T18+YSR!T18</f>
        <v>9999432.8376643062</v>
      </c>
      <c r="U16" s="24">
        <f>ASR!U18+ANK!U18+ATP!U18+ANM!U18+BAP!U18+CTR!U18+KON!U18+EG!U18+ELR!U18+GTR!U18+KKD!U18+KRI!U18+KNL!U18+NAN!U18+NTR!U18+PAL!U18+MAN!U18+PKM!U18+NLR!U18+SSS!U18+SKL!U18+TPT!U18+VSP!U18+VIZ!U18+WG!U18+YSR!U18</f>
        <v>14916</v>
      </c>
      <c r="V16" s="24">
        <f>ASR!V18+ANK!V18+ATP!V18+ANM!V18+BAP!V18+CTR!V18+KON!V18+EG!V18+ELR!V18+GTR!V18+KKD!V18+KRI!V18+KNL!V18+NAN!V18+NTR!V18+PAL!V18+MAN!V18+PKM!V18+NLR!V18+SSS!V18+SKL!V18+TPT!V18+VSP!V18+VIZ!V18+WG!V18+YSR!V18</f>
        <v>5990999.9999999963</v>
      </c>
      <c r="W16" s="25">
        <f>S16+U16</f>
        <v>57825</v>
      </c>
      <c r="X16" s="25">
        <f>T16+V16</f>
        <v>15990432.837664302</v>
      </c>
      <c r="Z16" s="29"/>
      <c r="AA16" s="30"/>
    </row>
    <row r="17" spans="1:27" s="3" customFormat="1" x14ac:dyDescent="0.3">
      <c r="A17" s="11">
        <v>11</v>
      </c>
      <c r="B17" s="12" t="s">
        <v>18</v>
      </c>
      <c r="C17" s="24">
        <f>ASR!C19+ANK!C19+ATP!C19+ANM!C19+BAP!C19+CTR!C19+KON!C19+EG!C19+ELR!C19+GTR!C19+KKD!C19+KRI!C19+KNL!C19+NAN!C19+NTR!C19+PAL!C19+MAN!C19+PKM!C19+NLR!C19+SSS!C19+SKL!C19+TPT!C19+VSP!C19+VIZ!C19+WG!C19+YSR!C19</f>
        <v>2297185</v>
      </c>
      <c r="D17" s="24">
        <f>ASR!D19+ANK!D19+ATP!D19+ANM!D19+BAP!D19+CTR!D19+KON!D19+EG!D19+ELR!D19+GTR!D19+KKD!D19+KRI!D19+KNL!D19+NAN!D19+NTR!D19+PAL!D19+MAN!D19+PKM!D19+NLR!D19+SSS!D19+SKL!D19+TPT!D19+VSP!D19+VIZ!D19+WG!D19+YSR!D19</f>
        <v>419999999.9999997</v>
      </c>
      <c r="E17" s="24">
        <f>ASR!E19+ANK!E19+ATP!E19+ANM!E19+BAP!E19+CTR!E19+KON!E19+EG!E19+ELR!E19+GTR!E19+KKD!E19+KRI!E19+KNL!E19+NAN!E19+NTR!E19+PAL!E19+MAN!E19+PKM!E19+NLR!E19+SSS!E19+SKL!E19+TPT!E19+VSP!E19+VIZ!E19+WG!E19+YSR!E19</f>
        <v>178062</v>
      </c>
      <c r="F17" s="24">
        <f>ASR!F19+ANK!F19+ATP!F19+ANM!F19+BAP!F19+CTR!F19+KON!F19+EG!F19+ELR!F19+GTR!F19+KKD!F19+KRI!F19+KNL!F19+NAN!F19+NTR!F19+PAL!F19+MAN!F19+PKM!F19+NLR!F19+SSS!F19+SKL!F19+TPT!F19+VSP!F19+VIZ!F19+WG!F19+YSR!F19</f>
        <v>119999999.99999999</v>
      </c>
      <c r="G17" s="24">
        <f>ASR!G19+ANK!G19+ATP!G19+ANM!G19+BAP!G19+CTR!G19+KON!G19+EG!G19+ELR!G19+GTR!G19+KKD!G19+KRI!G19+KNL!G19+NAN!G19+NTR!G19+PAL!G19+MAN!G19+PKM!G19+NLR!G19+SSS!G19+SKL!G19+TPT!G19+VSP!G19+VIZ!G19+WG!G19+YSR!G19</f>
        <v>50</v>
      </c>
      <c r="H17" s="24">
        <f>ASR!H19+ANK!H19+ATP!H19+ANM!H19+BAP!H19+CTR!H19+KON!H19+EG!H19+ELR!H19+GTR!H19+KKD!H19+KRI!H19+KNL!H19+NAN!H19+NTR!H19+PAL!H19+MAN!H19+PKM!H19+NLR!H19+SSS!H19+SKL!H19+TPT!H19+VSP!H19+VIZ!H19+WG!H19+YSR!H19</f>
        <v>2484200</v>
      </c>
      <c r="I17" s="24">
        <f>ASR!I19+ANK!I19+ATP!I19+ANM!I19+BAP!I19+CTR!I19+KON!I19+EG!I19+ELR!I19+GTR!I19+KKD!I19+KRI!I19+KNL!I19+NAN!I19+NTR!I19+PAL!I19+MAN!I19+PKM!I19+NLR!I19+SSS!I19+SKL!I19+TPT!I19+VSP!I19+VIZ!I19+WG!I19+YSR!I19</f>
        <v>8706</v>
      </c>
      <c r="J17" s="24">
        <f>ASR!J19+ANK!J19+ATP!J19+ANM!J19+BAP!J19+CTR!J19+KON!J19+EG!J19+ELR!J19+GTR!J19+KKD!J19+KRI!J19+KNL!J19+NAN!J19+NTR!J19+PAL!J19+MAN!J19+PKM!J19+NLR!J19+SSS!J19+SKL!J19+TPT!J19+VSP!J19+VIZ!J19+WG!J19+YSR!J19</f>
        <v>1919535.7015136597</v>
      </c>
      <c r="K17" s="24">
        <f>ASR!K19+ANK!K19+ATP!K19+ANM!K19+BAP!K19+CTR!K19+KON!K19+EG!K19+ELR!K19+GTR!K19+KKD!K19+KRI!K19+KNL!K19+NAN!K19+NTR!K19+PAL!K19+MAN!K19+PKM!K19+NLR!K19+SSS!K19+SKL!K19+TPT!K19+VSP!K19+VIZ!K19+WG!K19+YSR!K19</f>
        <v>17287</v>
      </c>
      <c r="L17" s="24">
        <f>ASR!L19+ANK!L19+ATP!L19+ANM!L19+BAP!L19+CTR!L19+KON!L19+EG!L19+ELR!L19+GTR!L19+KKD!L19+KRI!L19+KNL!L19+NAN!L19+NTR!L19+PAL!L19+MAN!L19+PKM!L19+NLR!L19+SSS!L19+SKL!L19+TPT!L19+VSP!L19+VIZ!L19+WG!L19+YSR!L19</f>
        <v>9114781.166409662</v>
      </c>
      <c r="M17" s="24">
        <f>ASR!M19+ANK!M19+ATP!M19+ANM!M19+BAP!M19+CTR!M19+KON!M19+EG!M19+ELR!M19+GTR!M19+KKD!M19+KRI!M19+KNL!M19+NAN!M19+NTR!M19+PAL!M19+MAN!M19+PKM!M19+NLR!M19+SSS!M19+SKL!M19+TPT!M19+VSP!M19+VIZ!M19+WG!M19+YSR!M19</f>
        <v>370</v>
      </c>
      <c r="N17" s="24">
        <f>ASR!N19+ANK!N19+ATP!N19+ANM!N19+BAP!N19+CTR!N19+KON!N19+EG!N19+ELR!N19+GTR!N19+KKD!N19+KRI!N19+KNL!N19+NAN!N19+NTR!N19+PAL!N19+MAN!N19+PKM!N19+NLR!N19+SSS!N19+SKL!N19+TPT!N19+VSP!N19+VIZ!N19+WG!N19+YSR!N19</f>
        <v>547380.94259082177</v>
      </c>
      <c r="O17" s="24">
        <f>ASR!O19+ANK!O19+ATP!O19+ANM!O19+BAP!O19+CTR!O19+KON!O19+EG!O19+ELR!O19+GTR!O19+KKD!O19+KRI!O19+KNL!O19+NAN!O19+NTR!O19+PAL!O19+MAN!O19+PKM!O19+NLR!O19+SSS!O19+SKL!O19+TPT!O19+VSP!O19+VIZ!O19+WG!O19+YSR!O19</f>
        <v>260</v>
      </c>
      <c r="P17" s="24">
        <f>ASR!P19+ANK!P19+ATP!P19+ANM!P19+BAP!P19+CTR!P19+KON!P19+EG!P19+ELR!P19+GTR!P19+KKD!P19+KRI!P19+KNL!P19+NAN!P19+NTR!P19+PAL!P19+MAN!P19+PKM!P19+NLR!P19+SSS!P19+SKL!P19+TPT!P19+VSP!P19+VIZ!P19+WG!P19+YSR!P19</f>
        <v>442961.84061271988</v>
      </c>
      <c r="Q17" s="24">
        <f>ASR!Q19+ANK!Q19+ATP!Q19+ANM!Q19+BAP!Q19+CTR!Q19+KON!Q19+EG!Q19+ELR!Q19+GTR!Q19+KKD!Q19+KRI!Q19+KNL!Q19+NAN!Q19+NTR!Q19+PAL!Q19+MAN!Q19+PKM!Q19+NLR!Q19+SSS!Q19+SKL!Q19+TPT!Q19+VSP!Q19+VIZ!Q19+WG!Q19+YSR!Q19</f>
        <v>41689</v>
      </c>
      <c r="R17" s="24">
        <f>ASR!R19+ANK!R19+ATP!R19+ANM!R19+BAP!R19+CTR!R19+KON!R19+EG!R19+ELR!R19+GTR!R19+KKD!R19+KRI!R19+KNL!R19+NAN!R19+NTR!R19+PAL!R19+MAN!R19+PKM!R19+NLR!R19+SSS!R19+SKL!R19+TPT!R19+VSP!R19+VIZ!R19+WG!R19+YSR!R19</f>
        <v>5478363.74297716</v>
      </c>
      <c r="S17" s="24">
        <f>ASR!S19+ANK!S19+ATP!S19+ANM!S19+BAP!S19+CTR!S19+KON!S19+EG!S19+ELR!S19+GTR!S19+KKD!S19+KRI!S19+KNL!S19+NAN!S19+NTR!S19+PAL!S19+MAN!S19+PKM!S19+NLR!S19+SSS!S19+SKL!S19+TPT!S19+VSP!S19+VIZ!S19+WG!S19+YSR!S19</f>
        <v>2543609</v>
      </c>
      <c r="T17" s="24">
        <f>ASR!T19+ANK!T19+ATP!T19+ANM!T19+BAP!T19+CTR!T19+KON!T19+EG!T19+ELR!T19+GTR!T19+KKD!T19+KRI!T19+KNL!T19+NAN!T19+NTR!T19+PAL!T19+MAN!T19+PKM!T19+NLR!T19+SSS!T19+SKL!T19+TPT!T19+VSP!T19+VIZ!T19+WG!T19+YSR!T19</f>
        <v>559987223.39410377</v>
      </c>
      <c r="U17" s="24">
        <f>ASR!U19+ANK!U19+ATP!U19+ANM!U19+BAP!U19+CTR!U19+KON!U19+EG!U19+ELR!U19+GTR!U19+KKD!U19+KRI!U19+KNL!U19+NAN!U19+NTR!U19+PAL!U19+MAN!U19+PKM!U19+NLR!U19+SSS!U19+SKL!U19+TPT!U19+VSP!U19+VIZ!U19+WG!U19+YSR!U19</f>
        <v>296724</v>
      </c>
      <c r="V17" s="24">
        <f>ASR!V19+ANK!V19+ATP!V19+ANM!V19+BAP!V19+CTR!V19+KON!V19+EG!V19+ELR!V19+GTR!V19+KKD!V19+KRI!V19+KNL!V19+NAN!V19+NTR!V19+PAL!V19+MAN!V19+PKM!V19+NLR!V19+SSS!V19+SKL!V19+TPT!V19+VSP!V19+VIZ!V19+WG!V19+YSR!V19</f>
        <v>210046000</v>
      </c>
      <c r="W17" s="25">
        <f>S17+U17</f>
        <v>2840333</v>
      </c>
      <c r="X17" s="25">
        <f>T17+V17</f>
        <v>770033223.39410377</v>
      </c>
      <c r="Z17" s="29"/>
      <c r="AA17" s="30"/>
    </row>
    <row r="18" spans="1:27" s="3" customFormat="1" x14ac:dyDescent="0.3">
      <c r="A18" s="11">
        <v>12</v>
      </c>
      <c r="B18" s="12" t="s">
        <v>19</v>
      </c>
      <c r="C18" s="24">
        <f>ASR!C20+ANK!C20+ATP!C20+ANM!C20+BAP!C20+CTR!C20+KON!C20+EG!C20+ELR!C20+GTR!C20+KKD!C20+KRI!C20+KNL!C20+NAN!C20+NTR!C20+PAL!C20+MAN!C20+PKM!C20+NLR!C20+SSS!C20+SKL!C20+TPT!C20+VSP!C20+VIZ!C20+WG!C20+YSR!C20</f>
        <v>2250754</v>
      </c>
      <c r="D18" s="24">
        <f>ASR!D20+ANK!D20+ATP!D20+ANM!D20+BAP!D20+CTR!D20+KON!D20+EG!D20+ELR!D20+GTR!D20+KKD!D20+KRI!D20+KNL!D20+NAN!D20+NTR!D20+PAL!D20+MAN!D20+PKM!D20+NLR!D20+SSS!D20+SKL!D20+TPT!D20+VSP!D20+VIZ!D20+WG!D20+YSR!D20</f>
        <v>410000000</v>
      </c>
      <c r="E18" s="24">
        <f>ASR!E20+ANK!E20+ATP!E20+ANM!E20+BAP!E20+CTR!E20+KON!E20+EG!E20+ELR!E20+GTR!E20+KKD!E20+KRI!E20+KNL!E20+NAN!E20+NTR!E20+PAL!E20+MAN!E20+PKM!E20+NLR!E20+SSS!E20+SKL!E20+TPT!E20+VSP!E20+VIZ!E20+WG!E20+YSR!E20</f>
        <v>168265</v>
      </c>
      <c r="F18" s="24">
        <f>ASR!F20+ANK!F20+ATP!F20+ANM!F20+BAP!F20+CTR!F20+KON!F20+EG!F20+ELR!F20+GTR!F20+KKD!F20+KRI!F20+KNL!F20+NAN!F20+NTR!F20+PAL!F20+MAN!F20+PKM!F20+NLR!F20+SSS!F20+SKL!F20+TPT!F20+VSP!F20+VIZ!F20+WG!F20+YSR!F20</f>
        <v>120000000</v>
      </c>
      <c r="G18" s="24">
        <f>ASR!G20+ANK!G20+ATP!G20+ANM!G20+BAP!G20+CTR!G20+KON!G20+EG!G20+ELR!G20+GTR!G20+KKD!G20+KRI!G20+KNL!G20+NAN!G20+NTR!G20+PAL!G20+MAN!G20+PKM!G20+NLR!G20+SSS!G20+SKL!G20+TPT!G20+VSP!G20+VIZ!G20+WG!G20+YSR!G20</f>
        <v>92</v>
      </c>
      <c r="H18" s="24">
        <f>ASR!H20+ANK!H20+ATP!H20+ANM!H20+BAP!H20+CTR!H20+KON!H20+EG!H20+ELR!H20+GTR!H20+KKD!H20+KRI!H20+KNL!H20+NAN!H20+NTR!H20+PAL!H20+MAN!H20+PKM!H20+NLR!H20+SSS!H20+SKL!H20+TPT!H20+VSP!H20+VIZ!H20+WG!H20+YSR!H20</f>
        <v>4405700</v>
      </c>
      <c r="I18" s="24">
        <f>ASR!I20+ANK!I20+ATP!I20+ANM!I20+BAP!I20+CTR!I20+KON!I20+EG!I20+ELR!I20+GTR!I20+KKD!I20+KRI!I20+KNL!I20+NAN!I20+NTR!I20+PAL!I20+MAN!I20+PKM!I20+NLR!I20+SSS!I20+SKL!I20+TPT!I20+VSP!I20+VIZ!I20+WG!I20+YSR!I20</f>
        <v>15139</v>
      </c>
      <c r="J18" s="24">
        <f>ASR!J20+ANK!J20+ATP!J20+ANM!J20+BAP!J20+CTR!J20+KON!J20+EG!J20+ELR!J20+GTR!J20+KKD!J20+KRI!J20+KNL!J20+NAN!J20+NTR!J20+PAL!J20+MAN!J20+PKM!J20+NLR!J20+SSS!J20+SKL!J20+TPT!J20+VSP!J20+VIZ!J20+WG!J20+YSR!J20</f>
        <v>3384885.2517467346</v>
      </c>
      <c r="K18" s="24">
        <f>ASR!K20+ANK!K20+ATP!K20+ANM!K20+BAP!K20+CTR!K20+KON!K20+EG!K20+ELR!K20+GTR!K20+KKD!K20+KRI!K20+KNL!K20+NAN!K20+NTR!K20+PAL!K20+MAN!K20+PKM!K20+NLR!K20+SSS!K20+SKL!K20+TPT!K20+VSP!K20+VIZ!K20+WG!K20+YSR!K20</f>
        <v>32678</v>
      </c>
      <c r="L18" s="24">
        <f>ASR!L20+ANK!L20+ATP!L20+ANM!L20+BAP!L20+CTR!L20+KON!L20+EG!L20+ELR!L20+GTR!L20+KKD!L20+KRI!L20+KNL!L20+NAN!L20+NTR!L20+PAL!L20+MAN!L20+PKM!L20+NLR!L20+SSS!L20+SKL!L20+TPT!L20+VSP!L20+VIZ!L20+WG!L20+YSR!L20</f>
        <v>17684214.491324637</v>
      </c>
      <c r="M18" s="24">
        <f>ASR!M20+ANK!M20+ATP!M20+ANM!M20+BAP!M20+CTR!M20+KON!M20+EG!M20+ELR!M20+GTR!M20+KKD!M20+KRI!M20+KNL!M20+NAN!M20+NTR!M20+PAL!M20+MAN!M20+PKM!M20+NLR!M20+SSS!M20+SKL!M20+TPT!M20+VSP!M20+VIZ!M20+WG!M20+YSR!M20</f>
        <v>641</v>
      </c>
      <c r="N18" s="24">
        <f>ASR!N20+ANK!N20+ATP!N20+ANM!N20+BAP!N20+CTR!N20+KON!N20+EG!N20+ELR!N20+GTR!N20+KKD!N20+KRI!N20+KNL!N20+NAN!N20+NTR!N20+PAL!N20+MAN!N20+PKM!N20+NLR!N20+SSS!N20+SKL!N20+TPT!N20+VSP!N20+VIZ!N20+WG!N20+YSR!N20</f>
        <v>869658.98519528424</v>
      </c>
      <c r="O18" s="24">
        <f>ASR!O20+ANK!O20+ATP!O20+ANM!O20+BAP!O20+CTR!O20+KON!O20+EG!O20+ELR!O20+GTR!O20+KKD!O20+KRI!O20+KNL!O20+NAN!O20+NTR!O20+PAL!O20+MAN!O20+PKM!O20+NLR!O20+SSS!O20+SKL!O20+TPT!O20+VSP!O20+VIZ!O20+WG!O20+YSR!O20</f>
        <v>428</v>
      </c>
      <c r="P18" s="24">
        <f>ASR!P20+ANK!P20+ATP!P20+ANM!P20+BAP!P20+CTR!P20+KON!P20+EG!P20+ELR!P20+GTR!P20+KKD!P20+KRI!P20+KNL!P20+NAN!P20+NTR!P20+PAL!P20+MAN!P20+PKM!P20+NLR!P20+SSS!P20+SKL!P20+TPT!P20+VSP!P20+VIZ!P20+WG!P20+YSR!P20</f>
        <v>480828.54435426375</v>
      </c>
      <c r="Q18" s="24">
        <f>ASR!Q20+ANK!Q20+ATP!Q20+ANM!Q20+BAP!Q20+CTR!Q20+KON!Q20+EG!Q20+ELR!Q20+GTR!Q20+KKD!Q20+KRI!Q20+KNL!Q20+NAN!Q20+NTR!Q20+PAL!Q20+MAN!Q20+PKM!Q20+NLR!Q20+SSS!Q20+SKL!Q20+TPT!Q20+VSP!Q20+VIZ!Q20+WG!Q20+YSR!Q20</f>
        <v>105020</v>
      </c>
      <c r="R18" s="24">
        <f>ASR!R20+ANK!R20+ATP!R20+ANM!R20+BAP!R20+CTR!R20+KON!R20+EG!R20+ELR!R20+GTR!R20+KKD!R20+KRI!R20+KNL!R20+NAN!R20+NTR!R20+PAL!R20+MAN!R20+PKM!R20+NLR!R20+SSS!R20+SKL!R20+TPT!R20+VSP!R20+VIZ!R20+WG!R20+YSR!R20</f>
        <v>13212562.451282194</v>
      </c>
      <c r="S18" s="24">
        <f>ASR!S20+ANK!S20+ATP!S20+ANM!S20+BAP!S20+CTR!S20+KON!S20+EG!S20+ELR!S20+GTR!S20+KKD!S20+KRI!S20+KNL!S20+NAN!S20+NTR!S20+PAL!S20+MAN!S20+PKM!S20+NLR!S20+SSS!S20+SKL!S20+TPT!S20+VSP!S20+VIZ!S20+WG!S20+YSR!S20</f>
        <v>2573017</v>
      </c>
      <c r="T18" s="24">
        <f>ASR!T20+ANK!T20+ATP!T20+ANM!T20+BAP!T20+CTR!T20+KON!T20+EG!T20+ELR!T20+GTR!T20+KKD!T20+KRI!T20+KNL!T20+NAN!T20+NTR!T20+PAL!T20+MAN!T20+PKM!T20+NLR!T20+SSS!T20+SKL!T20+TPT!T20+VSP!T20+VIZ!T20+WG!T20+YSR!T20</f>
        <v>570037849.72390318</v>
      </c>
      <c r="U18" s="24">
        <f>ASR!U20+ANK!U20+ATP!U20+ANM!U20+BAP!U20+CTR!U20+KON!U20+EG!U20+ELR!U20+GTR!U20+KKD!U20+KRI!U20+KNL!U20+NAN!U20+NTR!U20+PAL!U20+MAN!U20+PKM!U20+NLR!U20+SSS!U20+SKL!U20+TPT!U20+VSP!U20+VIZ!U20+WG!U20+YSR!U20</f>
        <v>587790</v>
      </c>
      <c r="V18" s="24">
        <f>ASR!V20+ANK!V20+ATP!V20+ANM!V20+BAP!V20+CTR!V20+KON!V20+EG!V20+ELR!V20+GTR!V20+KKD!V20+KRI!V20+KNL!V20+NAN!V20+NTR!V20+PAL!V20+MAN!V20+PKM!V20+NLR!V20+SSS!V20+SKL!V20+TPT!V20+VSP!V20+VIZ!V20+WG!V20+YSR!V20</f>
        <v>209966000.16175401</v>
      </c>
      <c r="W18" s="25">
        <f>S18+U18</f>
        <v>3160807</v>
      </c>
      <c r="X18" s="25">
        <f>T18+V18</f>
        <v>780003849.88565719</v>
      </c>
      <c r="Z18" s="29"/>
      <c r="AA18" s="30"/>
    </row>
    <row r="19" spans="1:27" s="3" customFormat="1" x14ac:dyDescent="0.3">
      <c r="A19" s="93" t="s">
        <v>20</v>
      </c>
      <c r="B19" s="94"/>
      <c r="C19" s="26">
        <f>SUM(C7:C18)</f>
        <v>8507259</v>
      </c>
      <c r="D19" s="26">
        <f>SUM(D7:D18)</f>
        <v>1545499999.9999998</v>
      </c>
      <c r="E19" s="26">
        <f t="shared" ref="E19" si="0">SUM(E7:E18)</f>
        <v>570740</v>
      </c>
      <c r="F19" s="26">
        <f>SUM(F7:F18)</f>
        <v>397500000</v>
      </c>
      <c r="G19" s="26">
        <f t="shared" ref="G19:T19" si="1">SUM(G7:G18)</f>
        <v>189</v>
      </c>
      <c r="H19" s="26">
        <f t="shared" si="1"/>
        <v>8874900</v>
      </c>
      <c r="I19" s="26">
        <f t="shared" si="1"/>
        <v>48079</v>
      </c>
      <c r="J19" s="26">
        <f t="shared" si="1"/>
        <v>10714057.166951826</v>
      </c>
      <c r="K19" s="26">
        <f t="shared" si="1"/>
        <v>122098</v>
      </c>
      <c r="L19" s="26">
        <f t="shared" si="1"/>
        <v>63698690.905407861</v>
      </c>
      <c r="M19" s="26">
        <f t="shared" si="1"/>
        <v>2368</v>
      </c>
      <c r="N19" s="26">
        <f t="shared" si="1"/>
        <v>2754008.4634938482</v>
      </c>
      <c r="O19" s="26">
        <f t="shared" si="1"/>
        <v>1493</v>
      </c>
      <c r="P19" s="26">
        <f t="shared" si="1"/>
        <v>2155036.589575367</v>
      </c>
      <c r="Q19" s="26">
        <f t="shared" si="1"/>
        <v>294578</v>
      </c>
      <c r="R19" s="26">
        <f t="shared" si="1"/>
        <v>36703028.804140672</v>
      </c>
      <c r="S19" s="26">
        <f t="shared" si="1"/>
        <v>9546804</v>
      </c>
      <c r="T19" s="26">
        <f t="shared" si="1"/>
        <v>2067899721.9295695</v>
      </c>
      <c r="U19" s="26">
        <f t="shared" ref="U19" si="2">SUM(U7:U18)</f>
        <v>1367501</v>
      </c>
      <c r="V19" s="26">
        <f t="shared" ref="V19" si="3">SUM(V7:V18)</f>
        <v>812106172.24585915</v>
      </c>
      <c r="W19" s="27">
        <f>SUM(W7:W18)-0.2</f>
        <v>10914304.800000001</v>
      </c>
      <c r="X19" s="27">
        <f>SUM(X7:X18)-0.2</f>
        <v>2880005893.9754286</v>
      </c>
      <c r="Z19" s="29"/>
      <c r="AA19" s="30"/>
    </row>
    <row r="20" spans="1:27" s="3" customFormat="1" x14ac:dyDescent="0.3">
      <c r="A20" s="11">
        <v>13</v>
      </c>
      <c r="B20" s="12" t="s">
        <v>21</v>
      </c>
      <c r="C20" s="24">
        <f>ASR!C22+ANK!C22+ATP!C22+ANM!C22+BAP!C22+CTR!C22+KON!C22+EG!C22+ELR!C22+GTR!C22+KKD!C22+KRI!C22+KNL!C22+NAN!C22+NTR!C22+PAL!C22+MAN!C22+PKM!C22+NLR!C22+SSS!C22+SKL!C22+TPT!C22+VSP!C22+VIZ!C22+WG!C22+YSR!C22</f>
        <v>63903</v>
      </c>
      <c r="D20" s="24">
        <f>ASR!D22+ANK!D22+ATP!D22+ANM!D22+BAP!D22+CTR!D22+KON!D22+EG!D22+ELR!D22+GTR!D22+KKD!D22+KRI!D22+KNL!D22+NAN!D22+NTR!D22+PAL!D22+MAN!D22+PKM!D22+NLR!D22+SSS!D22+SKL!D22+TPT!D22+VSP!D22+VIZ!D22+WG!D22+YSR!D22</f>
        <v>12000000</v>
      </c>
      <c r="E20" s="24">
        <f>ASR!E22+ANK!E22+ATP!E22+ANM!E22+BAP!E22+CTR!E22+KON!E22+EG!E22+ELR!E22+GTR!E22+KKD!E22+KRI!E22+KNL!E22+NAN!E22+NTR!E22+PAL!E22+MAN!E22+PKM!E22+NLR!E22+SSS!E22+SKL!E22+TPT!E22+VSP!E22+VIZ!E22+WG!E22+YSR!E22</f>
        <v>24211</v>
      </c>
      <c r="F20" s="24">
        <f>ASR!F22+ANK!F22+ATP!F22+ANM!F22+BAP!F22+CTR!F22+KON!F22+EG!F22+ELR!F22+GTR!F22+KKD!F22+KRI!F22+KNL!F22+NAN!F22+NTR!F22+PAL!F22+MAN!F22+PKM!F22+NLR!F22+SSS!F22+SKL!F22+TPT!F22+VSP!F22+VIZ!F22+WG!F22+YSR!F22</f>
        <v>18000000.000000004</v>
      </c>
      <c r="G20" s="24">
        <f>ASR!G22+ANK!G22+ATP!G22+ANM!G22+BAP!G22+CTR!G22+KON!G22+EG!G22+ELR!G22+GTR!G22+KKD!G22+KRI!G22+KNL!G22+NAN!G22+NTR!G22+PAL!G22+MAN!G22+PKM!G22+NLR!G22+SSS!G22+SKL!G22+TPT!G22+VSP!G22+VIZ!G22+WG!G22+YSR!G22</f>
        <v>1</v>
      </c>
      <c r="H20" s="24">
        <f>ASR!H22+ANK!H22+ATP!H22+ANM!H22+BAP!H22+CTR!H22+KON!H22+EG!H22+ELR!H22+GTR!H22+KKD!H22+KRI!H22+KNL!H22+NAN!H22+NTR!H22+PAL!H22+MAN!H22+PKM!H22+NLR!H22+SSS!H22+SKL!H22+TPT!H22+VSP!H22+VIZ!H22+WG!H22+YSR!H22</f>
        <v>60000</v>
      </c>
      <c r="I20" s="24">
        <f>ASR!I22+ANK!I22+ATP!I22+ANM!I22+BAP!I22+CTR!I22+KON!I22+EG!I22+ELR!I22+GTR!I22+KKD!I22+KRI!I22+KNL!I22+NAN!I22+NTR!I22+PAL!I22+MAN!I22+PKM!I22+NLR!I22+SSS!I22+SKL!I22+TPT!I22+VSP!I22+VIZ!I22+WG!I22+YSR!I22</f>
        <v>1370</v>
      </c>
      <c r="J20" s="24">
        <f>ASR!J22+ANK!J22+ATP!J22+ANM!J22+BAP!J22+CTR!J22+KON!J22+EG!J22+ELR!J22+GTR!J22+KKD!J22+KRI!J22+KNL!J22+NAN!J22+NTR!J22+PAL!J22+MAN!J22+PKM!J22+NLR!J22+SSS!J22+SKL!J22+TPT!J22+VSP!J22+VIZ!J22+WG!J22+YSR!J22</f>
        <v>331794.59118244483</v>
      </c>
      <c r="K20" s="24">
        <f>ASR!K22+ANK!K22+ATP!K22+ANM!K22+BAP!K22+CTR!K22+KON!K22+EG!K22+ELR!K22+GTR!K22+KKD!K22+KRI!K22+KNL!K22+NAN!K22+NTR!K22+PAL!K22+MAN!K22+PKM!K22+NLR!K22+SSS!K22+SKL!K22+TPT!K22+VSP!K22+VIZ!K22+WG!K22+YSR!K22</f>
        <v>2700</v>
      </c>
      <c r="L20" s="24">
        <f>ASR!L22+ANK!L22+ATP!L22+ANM!L22+BAP!L22+CTR!L22+KON!L22+EG!L22+ELR!L22+GTR!L22+KKD!L22+KRI!L22+KNL!L22+NAN!L22+NTR!L22+PAL!L22+MAN!L22+PKM!L22+NLR!L22+SSS!L22+SKL!L22+TPT!L22+VSP!L22+VIZ!L22+WG!L22+YSR!L22</f>
        <v>1580018.7973868302</v>
      </c>
      <c r="M20" s="24">
        <f>ASR!M22+ANK!M22+ATP!M22+ANM!M22+BAP!M22+CTR!M22+KON!M22+EG!M22+ELR!M22+GTR!M22+KKD!M22+KRI!M22+KNL!M22+NAN!M22+NTR!M22+PAL!M22+MAN!M22+PKM!M22+NLR!M22+SSS!M22+SKL!M22+TPT!M22+VSP!M22+VIZ!M22+WG!M22+YSR!M22</f>
        <v>74</v>
      </c>
      <c r="N20" s="24">
        <f>ASR!N22+ANK!N22+ATP!N22+ANM!N22+BAP!N22+CTR!N22+KON!N22+EG!N22+ELR!N22+GTR!N22+KKD!N22+KRI!N22+KNL!N22+NAN!N22+NTR!N22+PAL!N22+MAN!N22+PKM!N22+NLR!N22+SSS!N22+SKL!N22+TPT!N22+VSP!N22+VIZ!N22+WG!N22+YSR!N22</f>
        <v>101136.14062989496</v>
      </c>
      <c r="O20" s="24">
        <f>ASR!O22+ANK!O22+ATP!O22+ANM!O22+BAP!O22+CTR!O22+KON!O22+EG!O22+ELR!O22+GTR!O22+KKD!O22+KRI!O22+KNL!O22+NAN!O22+NTR!O22+PAL!O22+MAN!O22+PKM!O22+NLR!O22+SSS!O22+SKL!O22+TPT!O22+VSP!O22+VIZ!O22+WG!O22+YSR!O22</f>
        <v>42</v>
      </c>
      <c r="P20" s="24">
        <f>ASR!P22+ANK!P22+ATP!P22+ANM!P22+BAP!P22+CTR!P22+KON!P22+EG!P22+ELR!P22+GTR!P22+KKD!P22+KRI!P22+KNL!P22+NAN!P22+NTR!P22+PAL!P22+MAN!P22+PKM!P22+NLR!P22+SSS!P22+SKL!P22+TPT!P22+VSP!P22+VIZ!P22+WG!P22+YSR!P22</f>
        <v>235094.05978589327</v>
      </c>
      <c r="Q20" s="24">
        <f>ASR!Q22+ANK!Q22+ATP!Q22+ANM!Q22+BAP!Q22+CTR!Q22+KON!Q22+EG!Q22+ELR!Q22+GTR!Q22+KKD!Q22+KRI!Q22+KNL!Q22+NAN!Q22+NTR!Q22+PAL!Q22+MAN!Q22+PKM!Q22+NLR!Q22+SSS!Q22+SKL!Q22+TPT!Q22+VSP!Q22+VIZ!Q22+WG!Q22+YSR!Q22</f>
        <v>4829</v>
      </c>
      <c r="R20" s="24">
        <f>ASR!R22+ANK!R22+ATP!R22+ANM!R22+BAP!R22+CTR!R22+KON!R22+EG!R22+ELR!R22+GTR!R22+KKD!R22+KRI!R22+KNL!R22+NAN!R22+NTR!R22+PAL!R22+MAN!R22+PKM!R22+NLR!R22+SSS!R22+SKL!R22+TPT!R22+VSP!R22+VIZ!R22+WG!R22+YSR!R22</f>
        <v>687018.56336742314</v>
      </c>
      <c r="S20" s="24">
        <f>ASR!S22+ANK!S22+ATP!S22+ANM!S22+BAP!S22+CTR!S22+KON!S22+EG!S22+ELR!S22+GTR!S22+KKD!S22+KRI!S22+KNL!S22+NAN!S22+NTR!S22+PAL!S22+MAN!S22+PKM!S22+NLR!S22+SSS!S22+SKL!S22+TPT!S22+VSP!S22+VIZ!S22+WG!S22+YSR!S22</f>
        <v>97130</v>
      </c>
      <c r="T20" s="24">
        <f>ASR!T22+ANK!T22+ATP!T22+ANM!T22+BAP!T22+CTR!T22+KON!T22+EG!T22+ELR!T22+GTR!T22+KKD!T22+KRI!T22+KNL!T22+NAN!T22+NTR!T22+PAL!T22+MAN!T22+PKM!T22+NLR!T22+SSS!T22+SKL!T22+TPT!T22+VSP!T22+VIZ!T22+WG!T22+YSR!T22</f>
        <v>32995062.152352493</v>
      </c>
      <c r="U20" s="24">
        <f>ASR!U22+ANK!U22+ATP!U22+ANM!U22+BAP!U22+CTR!U22+KON!U22+EG!U22+ELR!U22+GTR!U22+KKD!U22+KRI!U22+KNL!U22+NAN!U22+NTR!U22+PAL!U22+MAN!U22+PKM!U22+NLR!U22+SSS!U22+SKL!U22+TPT!U22+VSP!U22+VIZ!U22+WG!U22+YSR!U22</f>
        <v>52860</v>
      </c>
      <c r="V20" s="24">
        <f>ASR!V22+ANK!V22+ATP!V22+ANM!V22+BAP!V22+CTR!V22+KON!V22+EG!V22+ELR!V22+GTR!V22+KKD!V22+KRI!V22+KNL!V22+NAN!V22+NTR!V22+PAL!V22+MAN!V22+PKM!V22+NLR!V22+SSS!V22+SKL!V22+TPT!V22+VSP!V22+VIZ!V22+WG!V22+YSR!V22</f>
        <v>21993999.999999996</v>
      </c>
      <c r="W20" s="25">
        <f>S20+U20</f>
        <v>149990</v>
      </c>
      <c r="X20" s="25">
        <f>T20+V20</f>
        <v>54989062.15235249</v>
      </c>
      <c r="Z20" s="29"/>
      <c r="AA20" s="30"/>
    </row>
    <row r="21" spans="1:27" s="3" customFormat="1" x14ac:dyDescent="0.3">
      <c r="A21" s="15">
        <v>14</v>
      </c>
      <c r="B21" s="16" t="s">
        <v>22</v>
      </c>
      <c r="C21" s="24">
        <f>ASR!C23+ANK!C23+ATP!C23+ANM!C23+BAP!C23+CTR!C23+KON!C23+EG!C23+ELR!C23+GTR!C23+KKD!C23+KRI!C23+KNL!C23+NAN!C23+NTR!C23+PAL!C23+MAN!C23+PKM!C23+NLR!C23+SSS!C23+SKL!C23+TPT!C23+VSP!C23+VIZ!C23+WG!C23+YSR!C23</f>
        <v>2754</v>
      </c>
      <c r="D21" s="24">
        <f>ASR!D23+ANK!D23+ATP!D23+ANM!D23+BAP!D23+CTR!D23+KON!D23+EG!D23+ELR!D23+GTR!D23+KKD!D23+KRI!D23+KNL!D23+NAN!D23+NTR!D23+PAL!D23+MAN!D23+PKM!D23+NLR!D23+SSS!D23+SKL!D23+TPT!D23+VSP!D23+VIZ!D23+WG!D23+YSR!D23</f>
        <v>499999.99999999994</v>
      </c>
      <c r="E21" s="24">
        <f>ASR!E23+ANK!E23+ATP!E23+ANM!E23+BAP!E23+CTR!E23+KON!E23+EG!E23+ELR!E23+GTR!E23+KKD!E23+KRI!E23+KNL!E23+NAN!E23+NTR!E23+PAL!E23+MAN!E23+PKM!E23+NLR!E23+SSS!E23+SKL!E23+TPT!E23+VSP!E23+VIZ!E23+WG!E23+YSR!E23</f>
        <v>812</v>
      </c>
      <c r="F21" s="24">
        <f>ASR!F23+ANK!F23+ATP!F23+ANM!F23+BAP!F23+CTR!F23+KON!F23+EG!F23+ELR!F23+GTR!F23+KKD!F23+KRI!F23+KNL!F23+NAN!F23+NTR!F23+PAL!F23+MAN!F23+PKM!F23+NLR!F23+SSS!F23+SKL!F23+TPT!F23+VSP!F23+VIZ!F23+WG!F23+YSR!F23</f>
        <v>500000</v>
      </c>
      <c r="G21" s="24">
        <f>ASR!G23+ANK!G23+ATP!G23+ANM!G23+BAP!G23+CTR!G23+KON!G23+EG!G23+ELR!G23+GTR!G23+KKD!G23+KRI!G23+KNL!G23+NAN!G23+NTR!G23+PAL!G23+MAN!G23+PKM!G23+NLR!G23+SSS!G23+SKL!G23+TPT!G23+VSP!G23+VIZ!G23+WG!G23+YSR!G23</f>
        <v>0</v>
      </c>
      <c r="H21" s="24">
        <f>ASR!H23+ANK!H23+ATP!H23+ANM!H23+BAP!H23+CTR!H23+KON!H23+EG!H23+ELR!H23+GTR!H23+KKD!H23+KRI!H23+KNL!H23+NAN!H23+NTR!H23+PAL!H23+MAN!H23+PKM!H23+NLR!H23+SSS!H23+SKL!H23+TPT!H23+VSP!H23+VIZ!H23+WG!H23+YSR!H23</f>
        <v>0</v>
      </c>
      <c r="I21" s="24">
        <f>ASR!I23+ANK!I23+ATP!I23+ANM!I23+BAP!I23+CTR!I23+KON!I23+EG!I23+ELR!I23+GTR!I23+KKD!I23+KRI!I23+KNL!I23+NAN!I23+NTR!I23+PAL!I23+MAN!I23+PKM!I23+NLR!I23+SSS!I23+SKL!I23+TPT!I23+VSP!I23+VIZ!I23+WG!I23+YSR!I23</f>
        <v>5499</v>
      </c>
      <c r="J21" s="24">
        <f>ASR!J23+ANK!J23+ATP!J23+ANM!J23+BAP!J23+CTR!J23+KON!J23+EG!J23+ELR!J23+GTR!J23+KKD!J23+KRI!J23+KNL!J23+NAN!J23+NTR!J23+PAL!J23+MAN!J23+PKM!J23+NLR!J23+SSS!J23+SKL!J23+TPT!J23+VSP!J23+VIZ!J23+WG!J23+YSR!J23</f>
        <v>1186667.2443732379</v>
      </c>
      <c r="K21" s="24">
        <f>ASR!K23+ANK!K23+ATP!K23+ANM!K23+BAP!K23+CTR!K23+KON!K23+EG!K23+ELR!K23+GTR!K23+KKD!K23+KRI!K23+KNL!K23+NAN!K23+NTR!K23+PAL!K23+MAN!K23+PKM!K23+NLR!K23+SSS!K23+SKL!K23+TPT!K23+VSP!K23+VIZ!K23+WG!K23+YSR!K23</f>
        <v>13180</v>
      </c>
      <c r="L21" s="24">
        <f>ASR!L23+ANK!L23+ATP!L23+ANM!L23+BAP!L23+CTR!L23+KON!L23+EG!L23+ELR!L23+GTR!L23+KKD!L23+KRI!L23+KNL!L23+NAN!L23+NTR!L23+PAL!L23+MAN!L23+PKM!L23+NLR!L23+SSS!L23+SKL!L23+TPT!L23+VSP!L23+VIZ!L23+WG!L23+YSR!L23</f>
        <v>6662542.7800804134</v>
      </c>
      <c r="M21" s="24">
        <f>ASR!M23+ANK!M23+ATP!M23+ANM!M23+BAP!M23+CTR!M23+KON!M23+EG!M23+ELR!M23+GTR!M23+KKD!M23+KRI!M23+KNL!M23+NAN!M23+NTR!M23+PAL!M23+MAN!M23+PKM!M23+NLR!M23+SSS!M23+SKL!M23+TPT!M23+VSP!M23+VIZ!M23+WG!M23+YSR!M23</f>
        <v>204</v>
      </c>
      <c r="N21" s="24">
        <f>ASR!N23+ANK!N23+ATP!N23+ANM!N23+BAP!N23+CTR!N23+KON!N23+EG!N23+ELR!N23+GTR!N23+KKD!N23+KRI!N23+KNL!N23+NAN!N23+NTR!N23+PAL!N23+MAN!N23+PKM!N23+NLR!N23+SSS!N23+SKL!N23+TPT!N23+VSP!N23+VIZ!N23+WG!N23+YSR!N23</f>
        <v>322230.8248421257</v>
      </c>
      <c r="O21" s="24">
        <f>ASR!O23+ANK!O23+ATP!O23+ANM!O23+BAP!O23+CTR!O23+KON!O23+EG!O23+ELR!O23+GTR!O23+KKD!O23+KRI!O23+KNL!O23+NAN!O23+NTR!O23+PAL!O23+MAN!O23+PKM!O23+NLR!O23+SSS!O23+SKL!O23+TPT!O23+VSP!O23+VIZ!O23+WG!O23+YSR!O23</f>
        <v>167</v>
      </c>
      <c r="P21" s="24">
        <f>ASR!P23+ANK!P23+ATP!P23+ANM!P23+BAP!P23+CTR!P23+KON!P23+EG!P23+ELR!P23+GTR!P23+KKD!P23+KRI!P23+KNL!P23+NAN!P23+NTR!P23+PAL!P23+MAN!P23+PKM!P23+NLR!P23+SSS!P23+SKL!P23+TPT!P23+VSP!P23+VIZ!P23+WG!P23+YSR!P23</f>
        <v>128484.29282087831</v>
      </c>
      <c r="Q21" s="24">
        <f>ASR!Q23+ANK!Q23+ATP!Q23+ANM!Q23+BAP!Q23+CTR!Q23+KON!Q23+EG!Q23+ELR!Q23+GTR!Q23+KKD!Q23+KRI!Q23+KNL!Q23+NAN!Q23+NTR!Q23+PAL!Q23+MAN!Q23+PKM!Q23+NLR!Q23+SSS!Q23+SKL!Q23+TPT!Q23+VSP!Q23+VIZ!Q23+WG!Q23+YSR!Q23</f>
        <v>28235</v>
      </c>
      <c r="R21" s="24">
        <f>ASR!R23+ANK!R23+ATP!R23+ANM!R23+BAP!R23+CTR!R23+KON!R23+EG!R23+ELR!R23+GTR!R23+KKD!R23+KRI!R23+KNL!R23+NAN!R23+NTR!R23+PAL!R23+MAN!R23+PKM!R23+NLR!R23+SSS!R23+SKL!R23+TPT!R23+VSP!R23+VIZ!R23+WG!R23+YSR!R23</f>
        <v>2495990.1037425711</v>
      </c>
      <c r="S21" s="24">
        <f>ASR!S23+ANK!S23+ATP!S23+ANM!S23+BAP!S23+CTR!S23+KON!S23+EG!S23+ELR!S23+GTR!S23+KKD!S23+KRI!S23+KNL!S23+NAN!S23+NTR!S23+PAL!S23+MAN!S23+PKM!S23+NLR!S23+SSS!S23+SKL!S23+TPT!S23+VSP!S23+VIZ!S23+WG!S23+YSR!S23</f>
        <v>50851</v>
      </c>
      <c r="T21" s="24">
        <f>ASR!T23+ANK!T23+ATP!T23+ANM!T23+BAP!T23+CTR!T23+KON!T23+EG!T23+ELR!T23+GTR!T23+KKD!T23+KRI!T23+KNL!T23+NAN!T23+NTR!T23+PAL!T23+MAN!T23+PKM!T23+NLR!T23+SSS!T23+SKL!T23+TPT!T23+VSP!T23+VIZ!T23+WG!T23+YSR!T23</f>
        <v>11795915.245859224</v>
      </c>
      <c r="U21" s="24">
        <f>ASR!U23+ANK!U23+ATP!U23+ANM!U23+BAP!U23+CTR!U23+KON!U23+EG!U23+ELR!U23+GTR!U23+KKD!U23+KRI!U23+KNL!U23+NAN!U23+NTR!U23+PAL!U23+MAN!U23+PKM!U23+NLR!U23+SSS!U23+SKL!U23+TPT!U23+VSP!U23+VIZ!U23+WG!U23+YSR!U23</f>
        <v>3556</v>
      </c>
      <c r="V21" s="24">
        <f>ASR!V23+ANK!V23+ATP!V23+ANM!V23+BAP!V23+CTR!V23+KON!V23+EG!V23+ELR!V23+GTR!V23+KKD!V23+KRI!V23+KNL!V23+NAN!V23+NTR!V23+PAL!V23+MAN!V23+PKM!V23+NLR!V23+SSS!V23+SKL!V23+TPT!V23+VSP!V23+VIZ!V23+WG!V23+YSR!V23</f>
        <v>2204084.7541407761</v>
      </c>
      <c r="W21" s="25">
        <f>S21+U21</f>
        <v>54407</v>
      </c>
      <c r="X21" s="25">
        <f>T21+V21</f>
        <v>14000000</v>
      </c>
      <c r="Z21" s="29"/>
      <c r="AA21" s="30"/>
    </row>
    <row r="22" spans="1:27" s="3" customFormat="1" x14ac:dyDescent="0.3">
      <c r="A22" s="11">
        <v>15</v>
      </c>
      <c r="B22" s="12" t="s">
        <v>98</v>
      </c>
      <c r="C22" s="24">
        <f>ASR!C24+ANK!C24+ATP!C24+ANM!C24+BAP!C24+CTR!C24+KON!C24+EG!C24+ELR!C24+GTR!C24+KKD!C24+KRI!C24+KNL!C24+NAN!C24+NTR!C24+PAL!C24+MAN!C24+PKM!C24+NLR!C24+SSS!C24+SKL!C24+TPT!C24+VSP!C24+VIZ!C24+WG!C24+YSR!C24</f>
        <v>47984</v>
      </c>
      <c r="D22" s="24">
        <f>ASR!D24+ANK!D24+ATP!D24+ANM!D24+BAP!D24+CTR!D24+KON!D24+EG!D24+ELR!D24+GTR!D24+KKD!D24+KRI!D24+KNL!D24+NAN!D24+NTR!D24+PAL!D24+MAN!D24+PKM!D24+NLR!D24+SSS!D24+SKL!D24+TPT!D24+VSP!D24+VIZ!D24+WG!D24+YSR!D24</f>
        <v>8999999.9999999981</v>
      </c>
      <c r="E22" s="24">
        <f>ASR!E24+ANK!E24+ATP!E24+ANM!E24+BAP!E24+CTR!E24+KON!E24+EG!E24+ELR!E24+GTR!E24+KKD!E24+KRI!E24+KNL!E24+NAN!E24+NTR!E24+PAL!E24+MAN!E24+PKM!E24+NLR!E24+SSS!E24+SKL!E24+TPT!E24+VSP!E24+VIZ!E24+WG!E24+YSR!E24</f>
        <v>278</v>
      </c>
      <c r="F22" s="24">
        <f>ASR!F24+ANK!F24+ATP!F24+ANM!F24+BAP!F24+CTR!F24+KON!F24+EG!F24+ELR!F24+GTR!F24+KKD!F24+KRI!F24+KNL!F24+NAN!F24+NTR!F24+PAL!F24+MAN!F24+PKM!F24+NLR!F24+SSS!F24+SKL!F24+TPT!F24+VSP!F24+VIZ!F24+WG!F24+YSR!F24</f>
        <v>199999.99999999997</v>
      </c>
      <c r="G22" s="24">
        <f>ASR!G24+ANK!G24+ATP!G24+ANM!G24+BAP!G24+CTR!G24+KON!G24+EG!G24+ELR!G24+GTR!G24+KKD!G24+KRI!G24+KNL!G24+NAN!G24+NTR!G24+PAL!G24+MAN!G24+PKM!G24+NLR!G24+SSS!G24+SKL!G24+TPT!G24+VSP!G24+VIZ!G24+WG!G24+YSR!G24</f>
        <v>0</v>
      </c>
      <c r="H22" s="24">
        <f>ASR!H24+ANK!H24+ATP!H24+ANM!H24+BAP!H24+CTR!H24+KON!H24+EG!H24+ELR!H24+GTR!H24+KKD!H24+KRI!H24+KNL!H24+NAN!H24+NTR!H24+PAL!H24+MAN!H24+PKM!H24+NLR!H24+SSS!H24+SKL!H24+TPT!H24+VSP!H24+VIZ!H24+WG!H24+YSR!H24</f>
        <v>0</v>
      </c>
      <c r="I22" s="24">
        <f>ASR!I24+ANK!I24+ATP!I24+ANM!I24+BAP!I24+CTR!I24+KON!I24+EG!I24+ELR!I24+GTR!I24+KKD!I24+KRI!I24+KNL!I24+NAN!I24+NTR!I24+PAL!I24+MAN!I24+PKM!I24+NLR!I24+SSS!I24+SKL!I24+TPT!I24+VSP!I24+VIZ!I24+WG!I24+YSR!I24</f>
        <v>159</v>
      </c>
      <c r="J22" s="24">
        <f>ASR!J24+ANK!J24+ATP!J24+ANM!J24+BAP!J24+CTR!J24+KON!J24+EG!J24+ELR!J24+GTR!J24+KKD!J24+KRI!J24+KNL!J24+NAN!J24+NTR!J24+PAL!J24+MAN!J24+PKM!J24+NLR!J24+SSS!J24+SKL!J24+TPT!J24+VSP!J24+VIZ!J24+WG!J24+YSR!J24</f>
        <v>33589.736072164946</v>
      </c>
      <c r="K22" s="24">
        <f>ASR!K24+ANK!K24+ATP!K24+ANM!K24+BAP!K24+CTR!K24+KON!K24+EG!K24+ELR!K24+GTR!K24+KKD!K24+KRI!K24+KNL!K24+NAN!K24+NTR!K24+PAL!K24+MAN!K24+PKM!K24+NLR!K24+SSS!K24+SKL!K24+TPT!K24+VSP!K24+VIZ!K24+WG!K24+YSR!K24</f>
        <v>258</v>
      </c>
      <c r="L22" s="24">
        <f>ASR!L24+ANK!L24+ATP!L24+ANM!L24+BAP!L24+CTR!L24+KON!L24+EG!L24+ELR!L24+GTR!L24+KKD!L24+KRI!L24+KNL!L24+NAN!L24+NTR!L24+PAL!L24+MAN!L24+PKM!L24+NLR!L24+SSS!L24+SKL!L24+TPT!L24+VSP!L24+VIZ!L24+WG!L24+YSR!L24</f>
        <v>163856.59246247899</v>
      </c>
      <c r="M22" s="24">
        <f>ASR!M24+ANK!M24+ATP!M24+ANM!M24+BAP!M24+CTR!M24+KON!M24+EG!M24+ELR!M24+GTR!M24+KKD!M24+KRI!M24+KNL!M24+NAN!M24+NTR!M24+PAL!M24+MAN!M24+PKM!M24+NLR!M24+SSS!M24+SKL!M24+TPT!M24+VSP!M24+VIZ!M24+WG!M24+YSR!M24</f>
        <v>21</v>
      </c>
      <c r="N22" s="24">
        <f>ASR!N24+ANK!N24+ATP!N24+ANM!N24+BAP!N24+CTR!N24+KON!N24+EG!N24+ELR!N24+GTR!N24+KKD!N24+KRI!N24+KNL!N24+NAN!N24+NTR!N24+PAL!N24+MAN!N24+PKM!N24+NLR!N24+SSS!N24+SKL!N24+TPT!N24+VSP!N24+VIZ!N24+WG!N24+YSR!N24</f>
        <v>3219.9034654669495</v>
      </c>
      <c r="O22" s="24">
        <f>ASR!O24+ANK!O24+ATP!O24+ANM!O24+BAP!O24+CTR!O24+KON!O24+EG!O24+ELR!O24+GTR!O24+KKD!O24+KRI!O24+KNL!O24+NAN!O24+NTR!O24+PAL!O24+MAN!O24+PKM!O24+NLR!O24+SSS!O24+SKL!O24+TPT!O24+VSP!O24+VIZ!O24+WG!O24+YSR!O24</f>
        <v>3</v>
      </c>
      <c r="P22" s="24">
        <f>ASR!P24+ANK!P24+ATP!P24+ANM!P24+BAP!P24+CTR!P24+KON!P24+EG!P24+ELR!P24+GTR!P24+KKD!P24+KRI!P24+KNL!P24+NAN!P24+NTR!P24+PAL!P24+MAN!P24+PKM!P24+NLR!P24+SSS!P24+SKL!P24+TPT!P24+VSP!P24+VIZ!P24+WG!P24+YSR!P24</f>
        <v>1643.4662558254356</v>
      </c>
      <c r="Q22" s="24">
        <f>ASR!Q24+ANK!Q24+ATP!Q24+ANM!Q24+BAP!Q24+CTR!Q24+KON!Q24+EG!Q24+ELR!Q24+GTR!Q24+KKD!Q24+KRI!Q24+KNL!Q24+NAN!Q24+NTR!Q24+PAL!Q24+MAN!Q24+PKM!Q24+NLR!Q24+SSS!Q24+SKL!Q24+TPT!Q24+VSP!Q24+VIZ!Q24+WG!Q24+YSR!Q24</f>
        <v>533</v>
      </c>
      <c r="R22" s="24">
        <f>ASR!R24+ANK!R24+ATP!R24+ANM!R24+BAP!R24+CTR!R24+KON!R24+EG!R24+ELR!R24+GTR!R24+KKD!R24+KRI!R24+KNL!R24+NAN!R24+NTR!R24+PAL!R24+MAN!R24+PKM!R24+NLR!R24+SSS!R24+SKL!R24+TPT!R24+VSP!R24+VIZ!R24+WG!R24+YSR!R24</f>
        <v>97690.301744063632</v>
      </c>
      <c r="S22" s="24">
        <f>ASR!S24+ANK!S24+ATP!S24+ANM!S24+BAP!S24+CTR!S24+KON!S24+EG!S24+ELR!S24+GTR!S24+KKD!S24+KRI!S24+KNL!S24+NAN!S24+NTR!S24+PAL!S24+MAN!S24+PKM!S24+NLR!S24+SSS!S24+SKL!S24+TPT!S24+VSP!S24+VIZ!S24+WG!S24+YSR!S24</f>
        <v>49236</v>
      </c>
      <c r="T22" s="24">
        <f>ASR!T24+ANK!T24+ATP!T24+ANM!T24+BAP!T24+CTR!T24+KON!T24+EG!T24+ELR!T24+GTR!T24+KKD!T24+KRI!T24+KNL!T24+NAN!T24+NTR!T24+PAL!T24+MAN!T24+PKM!T24+NLR!T24+SSS!T24+SKL!T24+TPT!T24+VSP!T24+VIZ!T24+WG!T24+YSR!T24</f>
        <v>9499999.9999999981</v>
      </c>
      <c r="U22" s="24">
        <f>ASR!U24+ANK!U24+ATP!U24+ANM!U24+BAP!U24+CTR!U24+KON!U24+EG!U24+ELR!U24+GTR!U24+KKD!U24+KRI!U24+KNL!U24+NAN!U24+NTR!U24+PAL!U24+MAN!U24+PKM!U24+NLR!U24+SSS!U24+SKL!U24+TPT!U24+VSP!U24+VIZ!U24+WG!U24+YSR!U24</f>
        <v>1299</v>
      </c>
      <c r="V22" s="24">
        <f>ASR!V24+ANK!V24+ATP!V24+ANM!V24+BAP!V24+CTR!V24+KON!V24+EG!V24+ELR!V24+GTR!V24+KKD!V24+KRI!V24+KNL!V24+NAN!V24+NTR!V24+PAL!V24+MAN!V24+PKM!V24+NLR!V24+SSS!V24+SKL!V24+TPT!V24+VSP!V24+VIZ!V24+WG!V24+YSR!V24</f>
        <v>499999.99999999994</v>
      </c>
      <c r="W22" s="25">
        <f>S22+U22</f>
        <v>50535</v>
      </c>
      <c r="X22" s="25">
        <f>T22+V22</f>
        <v>9999999.9999999981</v>
      </c>
      <c r="Z22" s="29"/>
      <c r="AA22" s="30"/>
    </row>
    <row r="23" spans="1:27" s="3" customFormat="1" x14ac:dyDescent="0.3">
      <c r="A23" s="15">
        <v>16</v>
      </c>
      <c r="B23" s="12" t="s">
        <v>23</v>
      </c>
      <c r="C23" s="24">
        <f>ASR!C25+ANK!C25+ATP!C25+ANM!C25+BAP!C25+CTR!C25+KON!C25+EG!C25+ELR!C25+GTR!C25+KKD!C25+KRI!C25+KNL!C25+NAN!C25+NTR!C25+PAL!C25+MAN!C25+PKM!C25+NLR!C25+SSS!C25+SKL!C25+TPT!C25+VSP!C25+VIZ!C25+WG!C25+YSR!C25</f>
        <v>15981</v>
      </c>
      <c r="D23" s="24">
        <f>ASR!D25+ANK!D25+ATP!D25+ANM!D25+BAP!D25+CTR!D25+KON!D25+EG!D25+ELR!D25+GTR!D25+KKD!D25+KRI!D25+KNL!D25+NAN!D25+NTR!D25+PAL!D25+MAN!D25+PKM!D25+NLR!D25+SSS!D25+SKL!D25+TPT!D25+VSP!D25+VIZ!D25+WG!D25+YSR!D25</f>
        <v>3000000.0000000009</v>
      </c>
      <c r="E23" s="24">
        <f>ASR!E25+ANK!E25+ATP!E25+ANM!E25+BAP!E25+CTR!E25+KON!E25+EG!E25+ELR!E25+GTR!E25+KKD!E25+KRI!E25+KNL!E25+NAN!E25+NTR!E25+PAL!E25+MAN!E25+PKM!E25+NLR!E25+SSS!E25+SKL!E25+TPT!E25+VSP!E25+VIZ!E25+WG!E25+YSR!E25</f>
        <v>4352</v>
      </c>
      <c r="F23" s="24">
        <f>ASR!F25+ANK!F25+ATP!F25+ANM!F25+BAP!F25+CTR!F25+KON!F25+EG!F25+ELR!F25+GTR!F25+KKD!F25+KRI!F25+KNL!F25+NAN!F25+NTR!F25+PAL!F25+MAN!F25+PKM!F25+NLR!F25+SSS!F25+SKL!F25+TPT!F25+VSP!F25+VIZ!F25+WG!F25+YSR!F25</f>
        <v>2999999.9999999995</v>
      </c>
      <c r="G23" s="24">
        <f>ASR!G25+ANK!G25+ATP!G25+ANM!G25+BAP!G25+CTR!G25+KON!G25+EG!G25+ELR!G25+GTR!G25+KKD!G25+KRI!G25+KNL!G25+NAN!G25+NTR!G25+PAL!G25+MAN!G25+PKM!G25+NLR!G25+SSS!G25+SKL!G25+TPT!G25+VSP!G25+VIZ!G25+WG!G25+YSR!G25</f>
        <v>0</v>
      </c>
      <c r="H23" s="24">
        <f>ASR!H25+ANK!H25+ATP!H25+ANM!H25+BAP!H25+CTR!H25+KON!H25+EG!H25+ELR!H25+GTR!H25+KKD!H25+KRI!H25+KNL!H25+NAN!H25+NTR!H25+PAL!H25+MAN!H25+PKM!H25+NLR!H25+SSS!H25+SKL!H25+TPT!H25+VSP!H25+VIZ!H25+WG!H25+YSR!H25</f>
        <v>0</v>
      </c>
      <c r="I23" s="24">
        <f>ASR!I25+ANK!I25+ATP!I25+ANM!I25+BAP!I25+CTR!I25+KON!I25+EG!I25+ELR!I25+GTR!I25+KKD!I25+KRI!I25+KNL!I25+NAN!I25+NTR!I25+PAL!I25+MAN!I25+PKM!I25+NLR!I25+SSS!I25+SKL!I25+TPT!I25+VSP!I25+VIZ!I25+WG!I25+YSR!I25</f>
        <v>295</v>
      </c>
      <c r="J23" s="24">
        <f>ASR!J25+ANK!J25+ATP!J25+ANM!J25+BAP!J25+CTR!J25+KON!J25+EG!J25+ELR!J25+GTR!J25+KKD!J25+KRI!J25+KNL!J25+NAN!J25+NTR!J25+PAL!J25+MAN!J25+PKM!J25+NLR!J25+SSS!J25+SKL!J25+TPT!J25+VSP!J25+VIZ!J25+WG!J25+YSR!J25</f>
        <v>56712.934869562028</v>
      </c>
      <c r="K23" s="24">
        <f>ASR!K25+ANK!K25+ATP!K25+ANM!K25+BAP!K25+CTR!K25+KON!K25+EG!K25+ELR!K25+GTR!K25+KKD!K25+KRI!K25+KNL!K25+NAN!K25+NTR!K25+PAL!K25+MAN!K25+PKM!K25+NLR!K25+SSS!K25+SKL!K25+TPT!K25+VSP!K25+VIZ!K25+WG!K25+YSR!K25</f>
        <v>663</v>
      </c>
      <c r="L23" s="24">
        <f>ASR!L25+ANK!L25+ATP!L25+ANM!L25+BAP!L25+CTR!L25+KON!L25+EG!L25+ELR!L25+GTR!L25+KKD!L25+KRI!L25+KNL!L25+NAN!L25+NTR!L25+PAL!L25+MAN!L25+PKM!L25+NLR!L25+SSS!L25+SKL!L25+TPT!L25+VSP!L25+VIZ!L25+WG!L25+YSR!L25</f>
        <v>358871.99688858906</v>
      </c>
      <c r="M23" s="24">
        <f>ASR!M25+ANK!M25+ATP!M25+ANM!M25+BAP!M25+CTR!M25+KON!M25+EG!M25+ELR!M25+GTR!M25+KKD!M25+KRI!M25+KNL!M25+NAN!M25+NTR!M25+PAL!M25+MAN!M25+PKM!M25+NLR!M25+SSS!M25+SKL!M25+TPT!M25+VSP!M25+VIZ!M25+WG!M25+YSR!M25</f>
        <v>20</v>
      </c>
      <c r="N23" s="24">
        <f>ASR!N25+ANK!N25+ATP!N25+ANM!N25+BAP!N25+CTR!N25+KON!N25+EG!N25+ELR!N25+GTR!N25+KKD!N25+KRI!N25+KNL!N25+NAN!N25+NTR!N25+PAL!N25+MAN!N25+PKM!N25+NLR!N25+SSS!N25+SKL!N25+TPT!N25+VSP!N25+VIZ!N25+WG!N25+YSR!N25</f>
        <v>46420.466936551893</v>
      </c>
      <c r="O23" s="24">
        <f>ASR!O25+ANK!O25+ATP!O25+ANM!O25+BAP!O25+CTR!O25+KON!O25+EG!O25+ELR!O25+GTR!O25+KKD!O25+KRI!O25+KNL!O25+NAN!O25+NTR!O25+PAL!O25+MAN!O25+PKM!O25+NLR!O25+SSS!O25+SKL!O25+TPT!O25+VSP!O25+VIZ!O25+WG!O25+YSR!O25</f>
        <v>6</v>
      </c>
      <c r="P23" s="24">
        <f>ASR!P25+ANK!P25+ATP!P25+ANM!P25+BAP!P25+CTR!P25+KON!P25+EG!P25+ELR!P25+GTR!P25+KKD!P25+KRI!P25+KNL!P25+NAN!P25+NTR!P25+PAL!P25+MAN!P25+PKM!P25+NLR!P25+SSS!P25+SKL!P25+TPT!P25+VSP!P25+VIZ!P25+WG!P25+YSR!P25</f>
        <v>561.67787734270155</v>
      </c>
      <c r="Q23" s="24">
        <f>ASR!Q25+ANK!Q25+ATP!Q25+ANM!Q25+BAP!Q25+CTR!Q25+KON!Q25+EG!Q25+ELR!Q25+GTR!Q25+KKD!Q25+KRI!Q25+KNL!Q25+NAN!Q25+NTR!Q25+PAL!Q25+MAN!Q25+PKM!Q25+NLR!Q25+SSS!Q25+SKL!Q25+TPT!Q25+VSP!Q25+VIZ!Q25+WG!Q25+YSR!Q25</f>
        <v>332</v>
      </c>
      <c r="R23" s="24">
        <f>ASR!R25+ANK!R25+ATP!R25+ANM!R25+BAP!R25+CTR!R25+KON!R25+EG!R25+ELR!R25+GTR!R25+KKD!R25+KRI!R25+KNL!R25+NAN!R25+NTR!R25+PAL!R25+MAN!R25+PKM!R25+NLR!R25+SSS!R25+SKL!R25+TPT!R25+VSP!R25+VIZ!R25+WG!R25+YSR!R25</f>
        <v>37432.923427954294</v>
      </c>
      <c r="S23" s="24">
        <f>ASR!S25+ANK!S25+ATP!S25+ANM!S25+BAP!S25+CTR!S25+KON!S25+EG!S25+ELR!S25+GTR!S25+KKD!S25+KRI!S25+KNL!S25+NAN!S25+NTR!S25+PAL!S25+MAN!S25+PKM!S25+NLR!S25+SSS!S25+SKL!S25+TPT!S25+VSP!S25+VIZ!S25+WG!S25+YSR!S25</f>
        <v>21649</v>
      </c>
      <c r="T23" s="24">
        <f>ASR!T25+ANK!T25+ATP!T25+ANM!T25+BAP!T25+CTR!T25+KON!T25+EG!T25+ELR!T25+GTR!T25+KKD!T25+KRI!T25+KNL!T25+NAN!T25+NTR!T25+PAL!T25+MAN!T25+PKM!T25+NLR!T25+SSS!T25+SKL!T25+TPT!T25+VSP!T25+VIZ!T25+WG!T25+YSR!T25</f>
        <v>6500000</v>
      </c>
      <c r="U23" s="24">
        <f>ASR!U25+ANK!U25+ATP!U25+ANM!U25+BAP!U25+CTR!U25+KON!U25+EG!U25+ELR!U25+GTR!U25+KKD!U25+KRI!U25+KNL!U25+NAN!U25+NTR!U25+PAL!U25+MAN!U25+PKM!U25+NLR!U25+SSS!U25+SKL!U25+TPT!U25+VSP!U25+VIZ!U25+WG!U25+YSR!U25</f>
        <v>12044</v>
      </c>
      <c r="V23" s="24">
        <f>ASR!V25+ANK!V25+ATP!V25+ANM!V25+BAP!V25+CTR!V25+KON!V25+EG!V25+ELR!V25+GTR!V25+KKD!V25+KRI!V25+KNL!V25+NAN!V25+NTR!V25+PAL!V25+MAN!V25+PKM!V25+NLR!V25+SSS!V25+SKL!V25+TPT!V25+VSP!V25+VIZ!V25+WG!V25+YSR!V25</f>
        <v>4500000.0000000009</v>
      </c>
      <c r="W23" s="25">
        <f>S23+U23</f>
        <v>33693</v>
      </c>
      <c r="X23" s="25">
        <f>T23+V23</f>
        <v>11000000</v>
      </c>
      <c r="Z23" s="29"/>
      <c r="AA23" s="30"/>
    </row>
    <row r="24" spans="1:27" s="3" customFormat="1" x14ac:dyDescent="0.3">
      <c r="A24" s="11">
        <v>17</v>
      </c>
      <c r="B24" s="12" t="s">
        <v>126</v>
      </c>
      <c r="C24" s="24">
        <f>ASR!C26+ANK!C26+ATP!C26+ANM!C26+BAP!C26+CTR!C26+KON!C26+EG!C26+ELR!C26+GTR!C26+KKD!C26+KRI!C26+KNL!C26+NAN!C26+NTR!C26+PAL!C26+MAN!C26+PKM!C26+NLR!C26+SSS!C26+SKL!C26+TPT!C26+VSP!C26+VIZ!C26+WG!C26+YSR!C26</f>
        <v>9769</v>
      </c>
      <c r="D24" s="24">
        <f>ASR!D26+ANK!D26+ATP!D26+ANM!D26+BAP!D26+CTR!D26+KON!D26+EG!D26+ELR!D26+GTR!D26+KKD!D26+KRI!D26+KNL!D26+NAN!D26+NTR!D26+PAL!D26+MAN!D26+PKM!D26+NLR!D26+SSS!D26+SKL!D26+TPT!D26+VSP!D26+VIZ!D26+WG!D26+YSR!D26</f>
        <v>2000000.0000000002</v>
      </c>
      <c r="E24" s="24">
        <f>ASR!E26+ANK!E26+ATP!E26+ANM!E26+BAP!E26+CTR!E26+KON!E26+EG!E26+ELR!E26+GTR!E26+KKD!E26+KRI!E26+KNL!E26+NAN!E26+NTR!E26+PAL!E26+MAN!E26+PKM!E26+NLR!E26+SSS!E26+SKL!E26+TPT!E26+VSP!E26+VIZ!E26+WG!E26+YSR!E26</f>
        <v>2010</v>
      </c>
      <c r="F24" s="24">
        <f>ASR!F26+ANK!F26+ATP!F26+ANM!F26+BAP!F26+CTR!F26+KON!F26+EG!F26+ELR!F26+GTR!F26+KKD!F26+KRI!F26+KNL!F26+NAN!F26+NTR!F26+PAL!F26+MAN!F26+PKM!F26+NLR!F26+SSS!F26+SKL!F26+TPT!F26+VSP!F26+VIZ!F26+WG!F26+YSR!F26</f>
        <v>1499999.9999999993</v>
      </c>
      <c r="G24" s="24">
        <f>ASR!G26+ANK!G26+ATP!G26+ANM!G26+BAP!G26+CTR!G26+KON!G26+EG!G26+ELR!G26+GTR!G26+KKD!G26+KRI!G26+KNL!G26+NAN!G26+NTR!G26+PAL!G26+MAN!G26+PKM!G26+NLR!G26+SSS!G26+SKL!G26+TPT!G26+VSP!G26+VIZ!G26+WG!G26+YSR!G26</f>
        <v>0</v>
      </c>
      <c r="H24" s="24">
        <f>ASR!H26+ANK!H26+ATP!H26+ANM!H26+BAP!H26+CTR!H26+KON!H26+EG!H26+ELR!H26+GTR!H26+KKD!H26+KRI!H26+KNL!H26+NAN!H26+NTR!H26+PAL!H26+MAN!H26+PKM!H26+NLR!H26+SSS!H26+SKL!H26+TPT!H26+VSP!H26+VIZ!H26+WG!H26+YSR!H26</f>
        <v>0</v>
      </c>
      <c r="I24" s="24">
        <f>ASR!I26+ANK!I26+ATP!I26+ANM!I26+BAP!I26+CTR!I26+KON!I26+EG!I26+ELR!I26+GTR!I26+KKD!I26+KRI!I26+KNL!I26+NAN!I26+NTR!I26+PAL!I26+MAN!I26+PKM!I26+NLR!I26+SSS!I26+SKL!I26+TPT!I26+VSP!I26+VIZ!I26+WG!I26+YSR!I26</f>
        <v>424</v>
      </c>
      <c r="J24" s="24">
        <f>ASR!J26+ANK!J26+ATP!J26+ANM!J26+BAP!J26+CTR!J26+KON!J26+EG!J26+ELR!J26+GTR!J26+KKD!J26+KRI!J26+KNL!J26+NAN!J26+NTR!J26+PAL!J26+MAN!J26+PKM!J26+NLR!J26+SSS!J26+SKL!J26+TPT!J26+VSP!J26+VIZ!J26+WG!J26+YSR!J26</f>
        <v>100109.11033847407</v>
      </c>
      <c r="K24" s="24">
        <f>ASR!K26+ANK!K26+ATP!K26+ANM!K26+BAP!K26+CTR!K26+KON!K26+EG!K26+ELR!K26+GTR!K26+KKD!K26+KRI!K26+KNL!K26+NAN!K26+NTR!K26+PAL!K26+MAN!K26+PKM!K26+NLR!K26+SSS!K26+SKL!K26+TPT!K26+VSP!K26+VIZ!K26+WG!K26+YSR!K26</f>
        <v>1415</v>
      </c>
      <c r="L24" s="24">
        <f>ASR!L26+ANK!L26+ATP!L26+ANM!L26+BAP!L26+CTR!L26+KON!L26+EG!L26+ELR!L26+GTR!L26+KKD!L26+KRI!L26+KNL!L26+NAN!L26+NTR!L26+PAL!L26+MAN!L26+PKM!L26+NLR!L26+SSS!L26+SKL!L26+TPT!L26+VSP!L26+VIZ!L26+WG!L26+YSR!L26</f>
        <v>655882.1421058015</v>
      </c>
      <c r="M24" s="24">
        <f>ASR!M26+ANK!M26+ATP!M26+ANM!M26+BAP!M26+CTR!M26+KON!M26+EG!M26+ELR!M26+GTR!M26+KKD!M26+KRI!M26+KNL!M26+NAN!M26+NTR!M26+PAL!M26+MAN!M26+PKM!M26+NLR!M26+SSS!M26+SKL!M26+TPT!M26+VSP!M26+VIZ!M26+WG!M26+YSR!M26</f>
        <v>33</v>
      </c>
      <c r="N24" s="24">
        <f>ASR!N26+ANK!N26+ATP!N26+ANM!N26+BAP!N26+CTR!N26+KON!N26+EG!N26+ELR!N26+GTR!N26+KKD!N26+KRI!N26+KNL!N26+NAN!N26+NTR!N26+PAL!N26+MAN!N26+PKM!N26+NLR!N26+SSS!N26+SKL!N26+TPT!N26+VSP!N26+VIZ!N26+WG!N26+YSR!N26</f>
        <v>26230.756404671669</v>
      </c>
      <c r="O24" s="24">
        <f>ASR!O26+ANK!O26+ATP!O26+ANM!O26+BAP!O26+CTR!O26+KON!O26+EG!O26+ELR!O26+GTR!O26+KKD!O26+KRI!O26+KNL!O26+NAN!O26+NTR!O26+PAL!O26+MAN!O26+PKM!O26+NLR!O26+SSS!O26+SKL!O26+TPT!O26+VSP!O26+VIZ!O26+WG!O26+YSR!O26</f>
        <v>20</v>
      </c>
      <c r="P24" s="24">
        <f>ASR!P26+ANK!P26+ATP!P26+ANM!P26+BAP!P26+CTR!P26+KON!P26+EG!P26+ELR!P26+GTR!P26+KKD!P26+KRI!P26+KNL!P26+NAN!P26+NTR!P26+PAL!P26+MAN!P26+PKM!P26+NLR!P26+SSS!P26+SKL!P26+TPT!P26+VSP!P26+VIZ!P26+WG!P26+YSR!P26</f>
        <v>9531.6548537563449</v>
      </c>
      <c r="Q24" s="24">
        <f>ASR!Q26+ANK!Q26+ATP!Q26+ANM!Q26+BAP!Q26+CTR!Q26+KON!Q26+EG!Q26+ELR!Q26+GTR!Q26+KKD!Q26+KRI!Q26+KNL!Q26+NAN!Q26+NTR!Q26+PAL!Q26+MAN!Q26+PKM!Q26+NLR!Q26+SSS!Q26+SKL!Q26+TPT!Q26+VSP!Q26+VIZ!Q26+WG!Q26+YSR!Q26</f>
        <v>1627</v>
      </c>
      <c r="R24" s="24">
        <f>ASR!R26+ANK!R26+ATP!R26+ANM!R26+BAP!R26+CTR!R26+KON!R26+EG!R26+ELR!R26+GTR!R26+KKD!R26+KRI!R26+KNL!R26+NAN!R26+NTR!R26+PAL!R26+MAN!R26+PKM!R26+NLR!R26+SSS!R26+SKL!R26+TPT!R26+VSP!R26+VIZ!R26+WG!R26+YSR!R26</f>
        <v>208246.33629729648</v>
      </c>
      <c r="S24" s="24">
        <f>ASR!S26+ANK!S26+ATP!S26+ANM!S26+BAP!S26+CTR!S26+KON!S26+EG!S26+ELR!S26+GTR!S26+KKD!S26+KRI!S26+KNL!S26+NAN!S26+NTR!S26+PAL!S26+MAN!S26+PKM!S26+NLR!S26+SSS!S26+SKL!S26+TPT!S26+VSP!S26+VIZ!S26+WG!S26+YSR!S26</f>
        <v>15298</v>
      </c>
      <c r="T24" s="24">
        <f>ASR!T26+ANK!T26+ATP!T26+ANM!T26+BAP!T26+CTR!T26+KON!T26+EG!T26+ELR!T26+GTR!T26+KKD!T26+KRI!T26+KNL!T26+NAN!T26+NTR!T26+PAL!T26+MAN!T26+PKM!T26+NLR!T26+SSS!T26+SKL!T26+TPT!T26+VSP!T26+VIZ!T26+WG!T26+YSR!T26</f>
        <v>4500000</v>
      </c>
      <c r="U24" s="24">
        <f>ASR!U26+ANK!U26+ATP!U26+ANM!U26+BAP!U26+CTR!U26+KON!U26+EG!U26+ELR!U26+GTR!U26+KKD!U26+KRI!U26+KNL!U26+NAN!U26+NTR!U26+PAL!U26+MAN!U26+PKM!U26+NLR!U26+SSS!U26+SKL!U26+TPT!U26+VSP!U26+VIZ!U26+WG!U26+YSR!U26</f>
        <v>2481</v>
      </c>
      <c r="V24" s="24">
        <f>ASR!V26+ANK!V26+ATP!V26+ANM!V26+BAP!V26+CTR!V26+KON!V26+EG!V26+ELR!V26+GTR!V26+KKD!V26+KRI!V26+KNL!V26+NAN!V26+NTR!V26+PAL!V26+MAN!V26+PKM!V26+NLR!V26+SSS!V26+SKL!V26+TPT!V26+VSP!V26+VIZ!V26+WG!V26+YSR!V26</f>
        <v>1000000</v>
      </c>
      <c r="W24" s="25">
        <f>S24+U24</f>
        <v>17779</v>
      </c>
      <c r="X24" s="25">
        <f>T24+V24</f>
        <v>5500000</v>
      </c>
      <c r="Z24" s="29"/>
      <c r="AA24" s="30"/>
    </row>
    <row r="25" spans="1:27" s="3" customFormat="1" x14ac:dyDescent="0.3">
      <c r="A25" s="15">
        <v>18</v>
      </c>
      <c r="B25" s="12" t="s">
        <v>24</v>
      </c>
      <c r="C25" s="24">
        <f>ASR!C27+ANK!C27+ATP!C27+ANM!C27+BAP!C27+CTR!C27+KON!C27+EG!C27+ELR!C27+GTR!C27+KKD!C27+KRI!C27+KNL!C27+NAN!C27+NTR!C27+PAL!C27+MAN!C27+PKM!C27+NLR!C27+SSS!C27+SKL!C27+TPT!C27+VSP!C27+VIZ!C27+WG!C27+YSR!C27</f>
        <v>7406</v>
      </c>
      <c r="D25" s="24">
        <f>ASR!D27+ANK!D27+ATP!D27+ANM!D27+BAP!D27+CTR!D27+KON!D27+EG!D27+ELR!D27+GTR!D27+KKD!D27+KRI!D27+KNL!D27+NAN!D27+NTR!D27+PAL!D27+MAN!D27+PKM!D27+NLR!D27+SSS!D27+SKL!D27+TPT!D27+VSP!D27+VIZ!D27+WG!D27+YSR!D27</f>
        <v>1500000.0000000002</v>
      </c>
      <c r="E25" s="24">
        <f>ASR!E27+ANK!E27+ATP!E27+ANM!E27+BAP!E27+CTR!E27+KON!E27+EG!E27+ELR!E27+GTR!E27+KKD!E27+KRI!E27+KNL!E27+NAN!E27+NTR!E27+PAL!E27+MAN!E27+PKM!E27+NLR!E27+SSS!E27+SKL!E27+TPT!E27+VSP!E27+VIZ!E27+WG!E27+YSR!E27</f>
        <v>873</v>
      </c>
      <c r="F25" s="24">
        <f>ASR!F27+ANK!F27+ATP!F27+ANM!F27+BAP!F27+CTR!F27+KON!F27+EG!F27+ELR!F27+GTR!F27+KKD!F27+KRI!F27+KNL!F27+NAN!F27+NTR!F27+PAL!F27+MAN!F27+PKM!F27+NLR!F27+SSS!F27+SKL!F27+TPT!F27+VSP!F27+VIZ!F27+WG!F27+YSR!F27</f>
        <v>800000.00000000012</v>
      </c>
      <c r="G25" s="24">
        <f>ASR!G27+ANK!G27+ATP!G27+ANM!G27+BAP!G27+CTR!G27+KON!G27+EG!G27+ELR!G27+GTR!G27+KKD!G27+KRI!G27+KNL!G27+NAN!G27+NTR!G27+PAL!G27+MAN!G27+PKM!G27+NLR!G27+SSS!G27+SKL!G27+TPT!G27+VSP!G27+VIZ!G27+WG!G27+YSR!G27</f>
        <v>0</v>
      </c>
      <c r="H25" s="24">
        <f>ASR!H27+ANK!H27+ATP!H27+ANM!H27+BAP!H27+CTR!H27+KON!H27+EG!H27+ELR!H27+GTR!H27+KKD!H27+KRI!H27+KNL!H27+NAN!H27+NTR!H27+PAL!H27+MAN!H27+PKM!H27+NLR!H27+SSS!H27+SKL!H27+TPT!H27+VSP!H27+VIZ!H27+WG!H27+YSR!H27</f>
        <v>0</v>
      </c>
      <c r="I25" s="24">
        <f>ASR!I27+ANK!I27+ATP!I27+ANM!I27+BAP!I27+CTR!I27+KON!I27+EG!I27+ELR!I27+GTR!I27+KKD!I27+KRI!I27+KNL!I27+NAN!I27+NTR!I27+PAL!I27+MAN!I27+PKM!I27+NLR!I27+SSS!I27+SKL!I27+TPT!I27+VSP!I27+VIZ!I27+WG!I27+YSR!I27</f>
        <v>108</v>
      </c>
      <c r="J25" s="24">
        <f>ASR!J27+ANK!J27+ATP!J27+ANM!J27+BAP!J27+CTR!J27+KON!J27+EG!J27+ELR!J27+GTR!J27+KKD!J27+KRI!J27+KNL!J27+NAN!J27+NTR!J27+PAL!J27+MAN!J27+PKM!J27+NLR!J27+SSS!J27+SKL!J27+TPT!J27+VSP!J27+VIZ!J27+WG!J27+YSR!J27</f>
        <v>22634.872281156644</v>
      </c>
      <c r="K25" s="24">
        <f>ASR!K27+ANK!K27+ATP!K27+ANM!K27+BAP!K27+CTR!K27+KON!K27+EG!K27+ELR!K27+GTR!K27+KKD!K27+KRI!K27+KNL!K27+NAN!K27+NTR!K27+PAL!K27+MAN!K27+PKM!K27+NLR!K27+SSS!K27+SKL!K27+TPT!K27+VSP!K27+VIZ!K27+WG!K27+YSR!K27</f>
        <v>193</v>
      </c>
      <c r="L25" s="24">
        <f>ASR!L27+ANK!L27+ATP!L27+ANM!L27+BAP!L27+CTR!L27+KON!L27+EG!L27+ELR!L27+GTR!L27+KKD!L27+KRI!L27+KNL!L27+NAN!L27+NTR!L27+PAL!L27+MAN!L27+PKM!L27+NLR!L27+SSS!L27+SKL!L27+TPT!L27+VSP!L27+VIZ!L27+WG!L27+YSR!L27</f>
        <v>109939.91432081856</v>
      </c>
      <c r="M25" s="24">
        <f>ASR!M27+ANK!M27+ATP!M27+ANM!M27+BAP!M27+CTR!M27+KON!M27+EG!M27+ELR!M27+GTR!M27+KKD!M27+KRI!M27+KNL!M27+NAN!M27+NTR!M27+PAL!M27+MAN!M27+PKM!M27+NLR!M27+SSS!M27+SKL!M27+TPT!M27+VSP!M27+VIZ!M27+WG!M27+YSR!M27</f>
        <v>19</v>
      </c>
      <c r="N25" s="24">
        <f>ASR!N27+ANK!N27+ATP!N27+ANM!N27+BAP!N27+CTR!N27+KON!N27+EG!N27+ELR!N27+GTR!N27+KKD!N27+KRI!N27+KNL!N27+NAN!N27+NTR!N27+PAL!N27+MAN!N27+PKM!N27+NLR!N27+SSS!N27+SKL!N27+TPT!N27+VSP!N27+VIZ!N27+WG!N27+YSR!N27</f>
        <v>6778.5943908253957</v>
      </c>
      <c r="O25" s="24">
        <f>ASR!O27+ANK!O27+ATP!O27+ANM!O27+BAP!O27+CTR!O27+KON!O27+EG!O27+ELR!O27+GTR!O27+KKD!O27+KRI!O27+KNL!O27+NAN!O27+NTR!O27+PAL!O27+MAN!O27+PKM!O27+NLR!O27+SSS!O27+SKL!O27+TPT!O27+VSP!O27+VIZ!O27+WG!O27+YSR!O27</f>
        <v>10</v>
      </c>
      <c r="P25" s="24">
        <f>ASR!P27+ANK!P27+ATP!P27+ANM!P27+BAP!P27+CTR!P27+KON!P27+EG!P27+ELR!P27+GTR!P27+KKD!P27+KRI!P27+KNL!P27+NAN!P27+NTR!P27+PAL!P27+MAN!P27+PKM!P27+NLR!P27+SSS!P27+SKL!P27+TPT!P27+VSP!P27+VIZ!P27+WG!P27+YSR!P27</f>
        <v>15323.88621373424</v>
      </c>
      <c r="Q25" s="24">
        <f>ASR!Q27+ANK!Q27+ATP!Q27+ANM!Q27+BAP!Q27+CTR!Q27+KON!Q27+EG!Q27+ELR!Q27+GTR!Q27+KKD!Q27+KRI!Q27+KNL!Q27+NAN!Q27+NTR!Q27+PAL!Q27+MAN!Q27+PKM!Q27+NLR!Q27+SSS!Q27+SKL!Q27+TPT!Q27+VSP!Q27+VIZ!Q27+WG!Q27+YSR!Q27</f>
        <v>295</v>
      </c>
      <c r="R25" s="24">
        <f>ASR!R27+ANK!R27+ATP!R27+ANM!R27+BAP!R27+CTR!R27+KON!R27+EG!R27+ELR!R27+GTR!R27+KKD!R27+KRI!R27+KNL!R27+NAN!R27+NTR!R27+PAL!R27+MAN!R27+PKM!R27+NLR!R27+SSS!R27+SKL!R27+TPT!R27+VSP!R27+VIZ!R27+WG!R27+YSR!R27</f>
        <v>45322.732793465155</v>
      </c>
      <c r="S25" s="24">
        <f>ASR!S27+ANK!S27+ATP!S27+ANM!S27+BAP!S27+CTR!S27+KON!S27+EG!S27+ELR!S27+GTR!S27+KKD!S27+KRI!S27+KNL!S27+NAN!S27+NTR!S27+PAL!S27+MAN!S27+PKM!S27+NLR!S27+SSS!S27+SKL!S27+TPT!S27+VSP!S27+VIZ!S27+WG!S27+YSR!S27</f>
        <v>8904</v>
      </c>
      <c r="T25" s="24">
        <f>ASR!T27+ANK!T27+ATP!T27+ANM!T27+BAP!T27+CTR!T27+KON!T27+EG!T27+ELR!T27+GTR!T27+KKD!T27+KRI!T27+KNL!T27+NAN!T27+NTR!T27+PAL!T27+MAN!T27+PKM!T27+NLR!T27+SSS!T27+SKL!T27+TPT!T27+VSP!T27+VIZ!T27+WG!T27+YSR!T27</f>
        <v>2500000</v>
      </c>
      <c r="U25" s="24">
        <f>ASR!U27+ANK!U27+ATP!U27+ANM!U27+BAP!U27+CTR!U27+KON!U27+EG!U27+ELR!U27+GTR!U27+KKD!U27+KRI!U27+KNL!U27+NAN!U27+NTR!U27+PAL!U27+MAN!U27+PKM!U27+NLR!U27+SSS!U27+SKL!U27+TPT!U27+VSP!U27+VIZ!U27+WG!U27+YSR!U27</f>
        <v>4294</v>
      </c>
      <c r="V25" s="24">
        <f>ASR!V27+ANK!V27+ATP!V27+ANM!V27+BAP!V27+CTR!V27+KON!V27+EG!V27+ELR!V27+GTR!V27+KKD!V27+KRI!V27+KNL!V27+NAN!V27+NTR!V27+PAL!V27+MAN!V27+PKM!V27+NLR!V27+SSS!V27+SKL!V27+TPT!V27+VSP!V27+VIZ!V27+WG!V27+YSR!V27</f>
        <v>1999999.9999999998</v>
      </c>
      <c r="W25" s="25">
        <f>S25+U25</f>
        <v>13198</v>
      </c>
      <c r="X25" s="25">
        <f>T25+V25</f>
        <v>4500000</v>
      </c>
      <c r="Z25" s="29"/>
      <c r="AA25" s="30"/>
    </row>
    <row r="26" spans="1:27" s="3" customFormat="1" x14ac:dyDescent="0.3">
      <c r="A26" s="11">
        <v>19</v>
      </c>
      <c r="B26" s="12" t="s">
        <v>25</v>
      </c>
      <c r="C26" s="24">
        <f>ASR!C28+ANK!C28+ATP!C28+ANM!C28+BAP!C28+CTR!C28+KON!C28+EG!C28+ELR!C28+GTR!C28+KKD!C28+KRI!C28+KNL!C28+NAN!C28+NTR!C28+PAL!C28+MAN!C28+PKM!C28+NLR!C28+SSS!C28+SKL!C28+TPT!C28+VSP!C28+VIZ!C28+WG!C28+YSR!C28</f>
        <v>15268</v>
      </c>
      <c r="D26" s="24">
        <f>ASR!D28+ANK!D28+ATP!D28+ANM!D28+BAP!D28+CTR!D28+KON!D28+EG!D28+ELR!D28+GTR!D28+KKD!D28+KRI!D28+KNL!D28+NAN!D28+NTR!D28+PAL!D28+MAN!D28+PKM!D28+NLR!D28+SSS!D28+SKL!D28+TPT!D28+VSP!D28+VIZ!D28+WG!D28+YSR!D28</f>
        <v>2999999.9999999995</v>
      </c>
      <c r="E26" s="24">
        <f>ASR!E28+ANK!E28+ATP!E28+ANM!E28+BAP!E28+CTR!E28+KON!E28+EG!E28+ELR!E28+GTR!E28+KKD!E28+KRI!E28+KNL!E28+NAN!E28+NTR!E28+PAL!E28+MAN!E28+PKM!E28+NLR!E28+SSS!E28+SKL!E28+TPT!E28+VSP!E28+VIZ!E28+WG!E28+YSR!E28</f>
        <v>280</v>
      </c>
      <c r="F26" s="24">
        <f>ASR!F28+ANK!F28+ATP!F28+ANM!F28+BAP!F28+CTR!F28+KON!F28+EG!F28+ELR!F28+GTR!F28+KKD!F28+KRI!F28+KNL!F28+NAN!F28+NTR!F28+PAL!F28+MAN!F28+PKM!F28+NLR!F28+SSS!F28+SKL!F28+TPT!F28+VSP!F28+VIZ!F28+WG!F28+YSR!F28</f>
        <v>500000.00000000006</v>
      </c>
      <c r="G26" s="24">
        <f>ASR!G28+ANK!G28+ATP!G28+ANM!G28+BAP!G28+CTR!G28+KON!G28+EG!G28+ELR!G28+GTR!G28+KKD!G28+KRI!G28+KNL!G28+NAN!G28+NTR!G28+PAL!G28+MAN!G28+PKM!G28+NLR!G28+SSS!G28+SKL!G28+TPT!G28+VSP!G28+VIZ!G28+WG!G28+YSR!G28</f>
        <v>0</v>
      </c>
      <c r="H26" s="24">
        <f>ASR!H28+ANK!H28+ATP!H28+ANM!H28+BAP!H28+CTR!H28+KON!H28+EG!H28+ELR!H28+GTR!H28+KKD!H28+KRI!H28+KNL!H28+NAN!H28+NTR!H28+PAL!H28+MAN!H28+PKM!H28+NLR!H28+SSS!H28+SKL!H28+TPT!H28+VSP!H28+VIZ!H28+WG!H28+YSR!H28</f>
        <v>0</v>
      </c>
      <c r="I26" s="24">
        <f>ASR!I28+ANK!I28+ATP!I28+ANM!I28+BAP!I28+CTR!I28+KON!I28+EG!I28+ELR!I28+GTR!I28+KKD!I28+KRI!I28+KNL!I28+NAN!I28+NTR!I28+PAL!I28+MAN!I28+PKM!I28+NLR!I28+SSS!I28+SKL!I28+TPT!I28+VSP!I28+VIZ!I28+WG!I28+YSR!I28</f>
        <v>241</v>
      </c>
      <c r="J26" s="24">
        <f>ASR!J28+ANK!J28+ATP!J28+ANM!J28+BAP!J28+CTR!J28+KON!J28+EG!J28+ELR!J28+GTR!J28+KKD!J28+KRI!J28+KNL!J28+NAN!J28+NTR!J28+PAL!J28+MAN!J28+PKM!J28+NLR!J28+SSS!J28+SKL!J28+TPT!J28+VSP!J28+VIZ!J28+WG!J28+YSR!J28</f>
        <v>54547.60997087125</v>
      </c>
      <c r="K26" s="24">
        <f>ASR!K28+ANK!K28+ATP!K28+ANM!K28+BAP!K28+CTR!K28+KON!K28+EG!K28+ELR!K28+GTR!K28+KKD!K28+KRI!K28+KNL!K28+NAN!K28+NTR!K28+PAL!K28+MAN!K28+PKM!K28+NLR!K28+SSS!K28+SKL!K28+TPT!K28+VSP!K28+VIZ!K28+WG!K28+YSR!K28</f>
        <v>314</v>
      </c>
      <c r="L26" s="24">
        <f>ASR!L28+ANK!L28+ATP!L28+ANM!L28+BAP!L28+CTR!L28+KON!L28+EG!L28+ELR!L28+GTR!L28+KKD!L28+KRI!L28+KNL!L28+NAN!L28+NTR!L28+PAL!L28+MAN!L28+PKM!L28+NLR!L28+SSS!L28+SKL!L28+TPT!L28+VSP!L28+VIZ!L28+WG!L28+YSR!L28</f>
        <v>201784.02259760062</v>
      </c>
      <c r="M26" s="24">
        <f>ASR!M28+ANK!M28+ATP!M28+ANM!M28+BAP!M28+CTR!M28+KON!M28+EG!M28+ELR!M28+GTR!M28+KKD!M28+KRI!M28+KNL!M28+NAN!M28+NTR!M28+PAL!M28+MAN!M28+PKM!M28+NLR!M28+SSS!M28+SKL!M28+TPT!M28+VSP!M28+VIZ!M28+WG!M28+YSR!M28</f>
        <v>26</v>
      </c>
      <c r="N26" s="24">
        <f>ASR!N28+ANK!N28+ATP!N28+ANM!N28+BAP!N28+CTR!N28+KON!N28+EG!N28+ELR!N28+GTR!N28+KKD!N28+KRI!N28+KNL!N28+NAN!N28+NTR!N28+PAL!N28+MAN!N28+PKM!N28+NLR!N28+SSS!N28+SKL!N28+TPT!N28+VSP!N28+VIZ!N28+WG!N28+YSR!N28</f>
        <v>28320.210047477503</v>
      </c>
      <c r="O26" s="24">
        <f>ASR!O28+ANK!O28+ATP!O28+ANM!O28+BAP!O28+CTR!O28+KON!O28+EG!O28+ELR!O28+GTR!O28+KKD!O28+KRI!O28+KNL!O28+NAN!O28+NTR!O28+PAL!O28+MAN!O28+PKM!O28+NLR!O28+SSS!O28+SKL!O28+TPT!O28+VSP!O28+VIZ!O28+WG!O28+YSR!O28</f>
        <v>7</v>
      </c>
      <c r="P26" s="24">
        <f>ASR!P28+ANK!P28+ATP!P28+ANM!P28+BAP!P28+CTR!P28+KON!P28+EG!P28+ELR!P28+GTR!P28+KKD!P28+KRI!P28+KNL!P28+NAN!P28+NTR!P28+PAL!P28+MAN!P28+PKM!P28+NLR!P28+SSS!P28+SKL!P28+TPT!P28+VSP!P28+VIZ!P28+WG!P28+YSR!P28</f>
        <v>10017.466187168638</v>
      </c>
      <c r="Q26" s="24">
        <f>ASR!Q28+ANK!Q28+ATP!Q28+ANM!Q28+BAP!Q28+CTR!Q28+KON!Q28+EG!Q28+ELR!Q28+GTR!Q28+KKD!Q28+KRI!Q28+KNL!Q28+NAN!Q28+NTR!Q28+PAL!Q28+MAN!Q28+PKM!Q28+NLR!Q28+SSS!Q28+SKL!Q28+TPT!Q28+VSP!Q28+VIZ!Q28+WG!Q28+YSR!Q28</f>
        <v>1230</v>
      </c>
      <c r="R26" s="24">
        <f>ASR!R28+ANK!R28+ATP!R28+ANM!R28+BAP!R28+CTR!R28+KON!R28+EG!R28+ELR!R28+GTR!R28+KKD!R28+KRI!R28+KNL!R28+NAN!R28+NTR!R28+PAL!R28+MAN!R28+PKM!R28+NLR!R28+SSS!R28+SKL!R28+TPT!R28+VSP!R28+VIZ!R28+WG!R28+YSR!R28</f>
        <v>205330.69119688196</v>
      </c>
      <c r="S26" s="24">
        <f>ASR!S28+ANK!S28+ATP!S28+ANM!S28+BAP!S28+CTR!S28+KON!S28+EG!S28+ELR!S28+GTR!S28+KKD!S28+KRI!S28+KNL!S28+NAN!S28+NTR!S28+PAL!S28+MAN!S28+PKM!S28+NLR!S28+SSS!S28+SKL!S28+TPT!S28+VSP!S28+VIZ!S28+WG!S28+YSR!S28</f>
        <v>17366</v>
      </c>
      <c r="T26" s="24">
        <f>ASR!T28+ANK!T28+ATP!T28+ANM!T28+BAP!T28+CTR!T28+KON!T28+EG!T28+ELR!T28+GTR!T28+KKD!T28+KRI!T28+KNL!T28+NAN!T28+NTR!T28+PAL!T28+MAN!T28+PKM!T28+NLR!T28+SSS!T28+SKL!T28+TPT!T28+VSP!T28+VIZ!T28+WG!T28+YSR!T28</f>
        <v>4000000</v>
      </c>
      <c r="U26" s="24">
        <f>ASR!U28+ANK!U28+ATP!U28+ANM!U28+BAP!U28+CTR!U28+KON!U28+EG!U28+ELR!U28+GTR!U28+KKD!U28+KRI!U28+KNL!U28+NAN!U28+NTR!U28+PAL!U28+MAN!U28+PKM!U28+NLR!U28+SSS!U28+SKL!U28+TPT!U28+VSP!U28+VIZ!U28+WG!U28+YSR!U28</f>
        <v>5277</v>
      </c>
      <c r="V26" s="24">
        <f>ASR!V28+ANK!V28+ATP!V28+ANM!V28+BAP!V28+CTR!V28+KON!V28+EG!V28+ELR!V28+GTR!V28+KKD!V28+KRI!V28+KNL!V28+NAN!V28+NTR!V28+PAL!V28+MAN!V28+PKM!V28+NLR!V28+SSS!V28+SKL!V28+TPT!V28+VSP!V28+VIZ!V28+WG!V28+YSR!V28</f>
        <v>2500000</v>
      </c>
      <c r="W26" s="25">
        <f>S26+U26</f>
        <v>22643</v>
      </c>
      <c r="X26" s="25">
        <f>T26+V26</f>
        <v>6500000</v>
      </c>
      <c r="Z26" s="29"/>
      <c r="AA26" s="30"/>
    </row>
    <row r="27" spans="1:27" s="3" customFormat="1" x14ac:dyDescent="0.3">
      <c r="A27" s="15">
        <v>20</v>
      </c>
      <c r="B27" s="12" t="s">
        <v>26</v>
      </c>
      <c r="C27" s="24">
        <f>ASR!C29+ANK!C29+ATP!C29+ANM!C29+BAP!C29+CTR!C29+KON!C29+EG!C29+ELR!C29+GTR!C29+KKD!C29+KRI!C29+KNL!C29+NAN!C29+NTR!C29+PAL!C29+MAN!C29+PKM!C29+NLR!C29+SSS!C29+SKL!C29+TPT!C29+VSP!C29+VIZ!C29+WG!C29+YSR!C29</f>
        <v>46918</v>
      </c>
      <c r="D27" s="24">
        <f>ASR!D29+ANK!D29+ATP!D29+ANM!D29+BAP!D29+CTR!D29+KON!D29+EG!D29+ELR!D29+GTR!D29+KKD!D29+KRI!D29+KNL!D29+NAN!D29+NTR!D29+PAL!D29+MAN!D29+PKM!D29+NLR!D29+SSS!D29+SKL!D29+TPT!D29+VSP!D29+VIZ!D29+WG!D29+YSR!D29</f>
        <v>9000000</v>
      </c>
      <c r="E27" s="24">
        <f>ASR!E29+ANK!E29+ATP!E29+ANM!E29+BAP!E29+CTR!E29+KON!E29+EG!E29+ELR!E29+GTR!E29+KKD!E29+KRI!E29+KNL!E29+NAN!E29+NTR!E29+PAL!E29+MAN!E29+PKM!E29+NLR!E29+SSS!E29+SKL!E29+TPT!E29+VSP!E29+VIZ!E29+WG!E29+YSR!E29</f>
        <v>2183</v>
      </c>
      <c r="F27" s="24">
        <f>ASR!F29+ANK!F29+ATP!F29+ANM!F29+BAP!F29+CTR!F29+KON!F29+EG!F29+ELR!F29+GTR!F29+KKD!F29+KRI!F29+KNL!F29+NAN!F29+NTR!F29+PAL!F29+MAN!F29+PKM!F29+NLR!F29+SSS!F29+SKL!F29+TPT!F29+VSP!F29+VIZ!F29+WG!F29+YSR!F29</f>
        <v>1500000.0000000005</v>
      </c>
      <c r="G27" s="24">
        <f>ASR!G29+ANK!G29+ATP!G29+ANM!G29+BAP!G29+CTR!G29+KON!G29+EG!G29+ELR!G29+GTR!G29+KKD!G29+KRI!G29+KNL!G29+NAN!G29+NTR!G29+PAL!G29+MAN!G29+PKM!G29+NLR!G29+SSS!G29+SKL!G29+TPT!G29+VSP!G29+VIZ!G29+WG!G29+YSR!G29</f>
        <v>0</v>
      </c>
      <c r="H27" s="24">
        <f>ASR!H29+ANK!H29+ATP!H29+ANM!H29+BAP!H29+CTR!H29+KON!H29+EG!H29+ELR!H29+GTR!H29+KKD!H29+KRI!H29+KNL!H29+NAN!H29+NTR!H29+PAL!H29+MAN!H29+PKM!H29+NLR!H29+SSS!H29+SKL!H29+TPT!H29+VSP!H29+VIZ!H29+WG!H29+YSR!H29</f>
        <v>0</v>
      </c>
      <c r="I27" s="24">
        <f>ASR!I29+ANK!I29+ATP!I29+ANM!I29+BAP!I29+CTR!I29+KON!I29+EG!I29+ELR!I29+GTR!I29+KKD!I29+KRI!I29+KNL!I29+NAN!I29+NTR!I29+PAL!I29+MAN!I29+PKM!I29+NLR!I29+SSS!I29+SKL!I29+TPT!I29+VSP!I29+VIZ!I29+WG!I29+YSR!I29</f>
        <v>739</v>
      </c>
      <c r="J27" s="24">
        <f>ASR!J29+ANK!J29+ATP!J29+ANM!J29+BAP!J29+CTR!J29+KON!J29+EG!J29+ELR!J29+GTR!J29+KKD!J29+KRI!J29+KNL!J29+NAN!J29+NTR!J29+PAL!J29+MAN!J29+PKM!J29+NLR!J29+SSS!J29+SKL!J29+TPT!J29+VSP!J29+VIZ!J29+WG!J29+YSR!J29</f>
        <v>178213.45303511477</v>
      </c>
      <c r="K27" s="24">
        <f>ASR!K29+ANK!K29+ATP!K29+ANM!K29+BAP!K29+CTR!K29+KON!K29+EG!K29+ELR!K29+GTR!K29+KKD!K29+KRI!K29+KNL!K29+NAN!K29+NTR!K29+PAL!K29+MAN!K29+PKM!K29+NLR!K29+SSS!K29+SKL!K29+TPT!K29+VSP!K29+VIZ!K29+WG!K29+YSR!K29</f>
        <v>1739</v>
      </c>
      <c r="L27" s="24">
        <f>ASR!L29+ANK!L29+ATP!L29+ANM!L29+BAP!L29+CTR!L29+KON!L29+EG!L29+ELR!L29+GTR!L29+KKD!L29+KRI!L29+KNL!L29+NAN!L29+NTR!L29+PAL!L29+MAN!L29+PKM!L29+NLR!L29+SSS!L29+SKL!L29+TPT!L29+VSP!L29+VIZ!L29+WG!L29+YSR!L29</f>
        <v>827932.95355054364</v>
      </c>
      <c r="M27" s="24">
        <f>ASR!M29+ANK!M29+ATP!M29+ANM!M29+BAP!M29+CTR!M29+KON!M29+EG!M29+ELR!M29+GTR!M29+KKD!M29+KRI!M29+KNL!M29+NAN!M29+NTR!M29+PAL!M29+MAN!M29+PKM!M29+NLR!M29+SSS!M29+SKL!M29+TPT!M29+VSP!M29+VIZ!M29+WG!M29+YSR!M29</f>
        <v>60</v>
      </c>
      <c r="N27" s="24">
        <f>ASR!N29+ANK!N29+ATP!N29+ANM!N29+BAP!N29+CTR!N29+KON!N29+EG!N29+ELR!N29+GTR!N29+KKD!N29+KRI!N29+KNL!N29+NAN!N29+NTR!N29+PAL!N29+MAN!N29+PKM!N29+NLR!N29+SSS!N29+SKL!N29+TPT!N29+VSP!N29+VIZ!N29+WG!N29+YSR!N29</f>
        <v>26196.654873619696</v>
      </c>
      <c r="O27" s="24">
        <f>ASR!O29+ANK!O29+ATP!O29+ANM!O29+BAP!O29+CTR!O29+KON!O29+EG!O29+ELR!O29+GTR!O29+KKD!O29+KRI!O29+KNL!O29+NAN!O29+NTR!O29+PAL!O29+MAN!O29+PKM!O29+NLR!O29+SSS!O29+SKL!O29+TPT!O29+VSP!O29+VIZ!O29+WG!O29+YSR!O29</f>
        <v>54</v>
      </c>
      <c r="P27" s="24">
        <f>ASR!P29+ANK!P29+ATP!P29+ANM!P29+BAP!P29+CTR!P29+KON!P29+EG!P29+ELR!P29+GTR!P29+KKD!P29+KRI!P29+KNL!P29+NAN!P29+NTR!P29+PAL!P29+MAN!P29+PKM!P29+NLR!P29+SSS!P29+SKL!P29+TPT!P29+VSP!P29+VIZ!P29+WG!P29+YSR!P29</f>
        <v>5729.1689454215375</v>
      </c>
      <c r="Q27" s="24">
        <f>ASR!Q29+ANK!Q29+ATP!Q29+ANM!Q29+BAP!Q29+CTR!Q29+KON!Q29+EG!Q29+ELR!Q29+GTR!Q29+KKD!Q29+KRI!Q29+KNL!Q29+NAN!Q29+NTR!Q29+PAL!Q29+MAN!Q29+PKM!Q29+NLR!Q29+SSS!Q29+SKL!Q29+TPT!Q29+VSP!Q29+VIZ!Q29+WG!Q29+YSR!Q29</f>
        <v>3630</v>
      </c>
      <c r="R27" s="24">
        <f>ASR!R29+ANK!R29+ATP!R29+ANM!R29+BAP!R29+CTR!R29+KON!R29+EG!R29+ELR!R29+GTR!R29+KKD!R29+KRI!R29+KNL!R29+NAN!R29+NTR!R29+PAL!R29+MAN!R29+PKM!R29+NLR!R29+SSS!R29+SKL!R29+TPT!R29+VSP!R29+VIZ!R29+WG!R29+YSR!R29</f>
        <v>461927.7695953002</v>
      </c>
      <c r="S27" s="24">
        <f>ASR!S29+ANK!S29+ATP!S29+ANM!S29+BAP!S29+CTR!S29+KON!S29+EG!S29+ELR!S29+GTR!S29+KKD!S29+KRI!S29+KNL!S29+NAN!S29+NTR!S29+PAL!S29+MAN!S29+PKM!S29+NLR!S29+SSS!S29+SKL!S29+TPT!S29+VSP!S29+VIZ!S29+WG!S29+YSR!S29</f>
        <v>55323</v>
      </c>
      <c r="T27" s="24">
        <f>ASR!T29+ANK!T29+ATP!T29+ANM!T29+BAP!T29+CTR!T29+KON!T29+EG!T29+ELR!T29+GTR!T29+KKD!T29+KRI!T29+KNL!T29+NAN!T29+NTR!T29+PAL!T29+MAN!T29+PKM!T29+NLR!T29+SSS!T29+SKL!T29+TPT!T29+VSP!T29+VIZ!T29+WG!T29+YSR!T29</f>
        <v>12000000.000000004</v>
      </c>
      <c r="U27" s="24">
        <f>ASR!U29+ANK!U29+ATP!U29+ANM!U29+BAP!U29+CTR!U29+KON!U29+EG!U29+ELR!U29+GTR!U29+KKD!U29+KRI!U29+KNL!U29+NAN!U29+NTR!U29+PAL!U29+MAN!U29+PKM!U29+NLR!U29+SSS!U29+SKL!U29+TPT!U29+VSP!U29+VIZ!U29+WG!U29+YSR!U29</f>
        <v>5695</v>
      </c>
      <c r="V27" s="24">
        <f>ASR!V29+ANK!V29+ATP!V29+ANM!V29+BAP!V29+CTR!V29+KON!V29+EG!V29+ELR!V29+GTR!V29+KKD!V29+KRI!V29+KNL!V29+NAN!V29+NTR!V29+PAL!V29+MAN!V29+PKM!V29+NLR!V29+SSS!V29+SKL!V29+TPT!V29+VSP!V29+VIZ!V29+WG!V29+YSR!V29</f>
        <v>3000000</v>
      </c>
      <c r="W27" s="25">
        <f>S27+U27</f>
        <v>61018</v>
      </c>
      <c r="X27" s="25">
        <f>T27+V27</f>
        <v>15000000.000000004</v>
      </c>
      <c r="Z27" s="29"/>
      <c r="AA27" s="30"/>
    </row>
    <row r="28" spans="1:27" s="3" customFormat="1" x14ac:dyDescent="0.3">
      <c r="A28" s="11">
        <v>21</v>
      </c>
      <c r="B28" s="12" t="s">
        <v>99</v>
      </c>
      <c r="C28" s="24">
        <f>ASR!C30+ANK!C30+ATP!C30+ANM!C30+BAP!C30+CTR!C30+KON!C30+EG!C30+ELR!C30+GTR!C30+KKD!C30+KRI!C30+KNL!C30+NAN!C30+NTR!C30+PAL!C30+MAN!C30+PKM!C30+NLR!C30+SSS!C30+SKL!C30+TPT!C30+VSP!C30+VIZ!C30+WG!C30+YSR!C30</f>
        <v>314652</v>
      </c>
      <c r="D28" s="24">
        <f>ASR!D30+ANK!D30+ATP!D30+ANM!D30+BAP!D30+CTR!D30+KON!D30+EG!D30+ELR!D30+GTR!D30+KKD!D30+KRI!D30+KNL!D30+NAN!D30+NTR!D30+PAL!D30+MAN!D30+PKM!D30+NLR!D30+SSS!D30+SKL!D30+TPT!D30+VSP!D30+VIZ!D30+WG!D30+YSR!D30</f>
        <v>62000000</v>
      </c>
      <c r="E28" s="24">
        <f>ASR!E30+ANK!E30+ATP!E30+ANM!E30+BAP!E30+CTR!E30+KON!E30+EG!E30+ELR!E30+GTR!E30+KKD!E30+KRI!E30+KNL!E30+NAN!E30+NTR!E30+PAL!E30+MAN!E30+PKM!E30+NLR!E30+SSS!E30+SKL!E30+TPT!E30+VSP!E30+VIZ!E30+WG!E30+YSR!E30</f>
        <v>105828</v>
      </c>
      <c r="F28" s="24">
        <f>ASR!F30+ANK!F30+ATP!F30+ANM!F30+BAP!F30+CTR!F30+KON!F30+EG!F30+ELR!F30+GTR!F30+KKD!F30+KRI!F30+KNL!F30+NAN!F30+NTR!F30+PAL!F30+MAN!F30+PKM!F30+NLR!F30+SSS!F30+SKL!F30+TPT!F30+VSP!F30+VIZ!F30+WG!F30+YSR!F30</f>
        <v>79999999.999999985</v>
      </c>
      <c r="G28" s="24">
        <f>ASR!G30+ANK!G30+ATP!G30+ANM!G30+BAP!G30+CTR!G30+KON!G30+EG!G30+ELR!G30+GTR!G30+KKD!G30+KRI!G30+KNL!G30+NAN!G30+NTR!G30+PAL!G30+MAN!G30+PKM!G30+NLR!G30+SSS!G30+SKL!G30+TPT!G30+VSP!G30+VIZ!G30+WG!G30+YSR!G30</f>
        <v>45</v>
      </c>
      <c r="H28" s="24">
        <f>ASR!H30+ANK!H30+ATP!H30+ANM!H30+BAP!H30+CTR!H30+KON!H30+EG!H30+ELR!H30+GTR!H30+KKD!H30+KRI!H30+KNL!H30+NAN!H30+NTR!H30+PAL!H30+MAN!H30+PKM!H30+NLR!H30+SSS!H30+SKL!H30+TPT!H30+VSP!H30+VIZ!H30+WG!H30+YSR!H30</f>
        <v>2005000</v>
      </c>
      <c r="I28" s="24">
        <f>ASR!I30+ANK!I30+ATP!I30+ANM!I30+BAP!I30+CTR!I30+KON!I30+EG!I30+ELR!I30+GTR!I30+KKD!I30+KRI!I30+KNL!I30+NAN!I30+NTR!I30+PAL!I30+MAN!I30+PKM!I30+NLR!I30+SSS!I30+SKL!I30+TPT!I30+VSP!I30+VIZ!I30+WG!I30+YSR!I30</f>
        <v>440</v>
      </c>
      <c r="J28" s="24">
        <f>ASR!J30+ANK!J30+ATP!J30+ANM!J30+BAP!J30+CTR!J30+KON!J30+EG!J30+ELR!J30+GTR!J30+KKD!J30+KRI!J30+KNL!J30+NAN!J30+NTR!J30+PAL!J30+MAN!J30+PKM!J30+NLR!J30+SSS!J30+SKL!J30+TPT!J30+VSP!J30+VIZ!J30+WG!J30+YSR!J30</f>
        <v>107192.58764285131</v>
      </c>
      <c r="K28" s="24">
        <f>ASR!K30+ANK!K30+ATP!K30+ANM!K30+BAP!K30+CTR!K30+KON!K30+EG!K30+ELR!K30+GTR!K30+KKD!K30+KRI!K30+KNL!K30+NAN!K30+NTR!K30+PAL!K30+MAN!K30+PKM!K30+NLR!K30+SSS!K30+SKL!K30+TPT!K30+VSP!K30+VIZ!K30+WG!K30+YSR!K30</f>
        <v>1168</v>
      </c>
      <c r="L28" s="24">
        <f>ASR!L30+ANK!L30+ATP!L30+ANM!L30+BAP!L30+CTR!L30+KON!L30+EG!L30+ELR!L30+GTR!L30+KKD!L30+KRI!L30+KNL!L30+NAN!L30+NTR!L30+PAL!L30+MAN!L30+PKM!L30+NLR!L30+SSS!L30+SKL!L30+TPT!L30+VSP!L30+VIZ!L30+WG!L30+YSR!L30</f>
        <v>541627.25268458761</v>
      </c>
      <c r="M28" s="24">
        <f>ASR!M30+ANK!M30+ATP!M30+ANM!M30+BAP!M30+CTR!M30+KON!M30+EG!M30+ELR!M30+GTR!M30+KKD!M30+KRI!M30+KNL!M30+NAN!M30+NTR!M30+PAL!M30+MAN!M30+PKM!M30+NLR!M30+SSS!M30+SKL!M30+TPT!M30+VSP!M30+VIZ!M30+WG!M30+YSR!M30</f>
        <v>55</v>
      </c>
      <c r="N28" s="24">
        <f>ASR!N30+ANK!N30+ATP!N30+ANM!N30+BAP!N30+CTR!N30+KON!N30+EG!N30+ELR!N30+GTR!N30+KKD!N30+KRI!N30+KNL!N30+NAN!N30+NTR!N30+PAL!N30+MAN!N30+PKM!N30+NLR!N30+SSS!N30+SKL!N30+TPT!N30+VSP!N30+VIZ!N30+WG!N30+YSR!N30</f>
        <v>9638.0435926599512</v>
      </c>
      <c r="O28" s="24">
        <f>ASR!O30+ANK!O30+ATP!O30+ANM!O30+BAP!O30+CTR!O30+KON!O30+EG!O30+ELR!O30+GTR!O30+KKD!O30+KRI!O30+KNL!O30+NAN!O30+NTR!O30+PAL!O30+MAN!O30+PKM!O30+NLR!O30+SSS!O30+SKL!O30+TPT!O30+VSP!O30+VIZ!O30+WG!O30+YSR!O30</f>
        <v>21</v>
      </c>
      <c r="P28" s="24">
        <f>ASR!P30+ANK!P30+ATP!P30+ANM!P30+BAP!P30+CTR!P30+KON!P30+EG!P30+ELR!P30+GTR!P30+KKD!P30+KRI!P30+KNL!P30+NAN!P30+NTR!P30+PAL!P30+MAN!P30+PKM!P30+NLR!P30+SSS!P30+SKL!P30+TPT!P30+VSP!P30+VIZ!P30+WG!P30+YSR!P30</f>
        <v>4131.5030043083425</v>
      </c>
      <c r="Q28" s="24">
        <f>ASR!Q30+ANK!Q30+ATP!Q30+ANM!Q30+BAP!Q30+CTR!Q30+KON!Q30+EG!Q30+ELR!Q30+GTR!Q30+KKD!Q30+KRI!Q30+KNL!Q30+NAN!Q30+NTR!Q30+PAL!Q30+MAN!Q30+PKM!Q30+NLR!Q30+SSS!Q30+SKL!Q30+TPT!Q30+VSP!Q30+VIZ!Q30+WG!Q30+YSR!Q30</f>
        <v>2614</v>
      </c>
      <c r="R28" s="24">
        <f>ASR!R30+ANK!R30+ATP!R30+ANM!R30+BAP!R30+CTR!R30+KON!R30+EG!R30+ELR!R30+GTR!R30+KKD!R30+KRI!R30+KNL!R30+NAN!R30+NTR!R30+PAL!R30+MAN!R30+PKM!R30+NLR!R30+SSS!R30+SKL!R30+TPT!R30+VSP!R30+VIZ!R30+WG!R30+YSR!R30</f>
        <v>331376.34657691797</v>
      </c>
      <c r="S28" s="24">
        <f>ASR!S30+ANK!S30+ATP!S30+ANM!S30+BAP!S30+CTR!S30+KON!S30+EG!S30+ELR!S30+GTR!S30+KKD!S30+KRI!S30+KNL!S30+NAN!S30+NTR!S30+PAL!S30+MAN!S30+PKM!S30+NLR!S30+SSS!S30+SKL!S30+TPT!S30+VSP!S30+VIZ!S30+WG!S30+YSR!S30</f>
        <v>424823</v>
      </c>
      <c r="T28" s="24">
        <f>ASR!T30+ANK!T30+ATP!T30+ANM!T30+BAP!T30+CTR!T30+KON!T30+EG!T30+ELR!T30+GTR!T30+KKD!T30+KRI!T30+KNL!T30+NAN!T30+NTR!T30+PAL!T30+MAN!T30+PKM!T30+NLR!T30+SSS!T30+SKL!T30+TPT!T30+VSP!T30+VIZ!T30+WG!T30+YSR!T30</f>
        <v>144998965.73350126</v>
      </c>
      <c r="U28" s="24">
        <f>ASR!U30+ANK!U30+ATP!U30+ANM!U30+BAP!U30+CTR!U30+KON!U30+EG!U30+ELR!U30+GTR!U30+KKD!U30+KRI!U30+KNL!U30+NAN!U30+NTR!U30+PAL!U30+MAN!U30+PKM!U30+NLR!U30+SSS!U30+SKL!U30+TPT!U30+VSP!U30+VIZ!U30+WG!U30+YSR!U30</f>
        <v>94562</v>
      </c>
      <c r="V28" s="24">
        <f>ASR!V30+ANK!V30+ATP!V30+ANM!V30+BAP!V30+CTR!V30+KON!V30+EG!V30+ELR!V30+GTR!V30+KKD!V30+KRI!V30+KNL!V30+NAN!V30+NTR!V30+PAL!V30+MAN!V30+PKM!V30+NLR!V30+SSS!V30+SKL!V30+TPT!V30+VSP!V30+VIZ!V30+WG!V30+YSR!V30-0.6</f>
        <v>35006000.399999999</v>
      </c>
      <c r="W28" s="25">
        <f>S28+U28</f>
        <v>519385</v>
      </c>
      <c r="X28" s="25">
        <f>T28+V28</f>
        <v>180004966.13350126</v>
      </c>
      <c r="Z28" s="29"/>
      <c r="AA28" s="30"/>
    </row>
    <row r="29" spans="1:27" s="3" customFormat="1" x14ac:dyDescent="0.3">
      <c r="A29" s="15">
        <v>22</v>
      </c>
      <c r="B29" s="12" t="s">
        <v>100</v>
      </c>
      <c r="C29" s="24">
        <f>ASR!C31+ANK!C31+ATP!C31+ANM!C31+BAP!C31+CTR!C31+KON!C31+EG!C31+ELR!C31+GTR!C31+KKD!C31+KRI!C31+KNL!C31+NAN!C31+NTR!C31+PAL!C31+MAN!C31+PKM!C31+NLR!C31+SSS!C31+SKL!C31+TPT!C31+VSP!C31+VIZ!C31+WG!C31+YSR!C31</f>
        <v>112499</v>
      </c>
      <c r="D29" s="24">
        <f>ASR!D31+ANK!D31+ATP!D31+ANM!D31+BAP!D31+CTR!D31+KON!D31+EG!D31+ELR!D31+GTR!D31+KKD!D31+KRI!D31+KNL!D31+NAN!D31+NTR!D31+PAL!D31+MAN!D31+PKM!D31+NLR!D31+SSS!D31+SKL!D31+TPT!D31+VSP!D31+VIZ!D31+WG!D31+YSR!D31</f>
        <v>19999999.999999996</v>
      </c>
      <c r="E29" s="24">
        <f>ASR!E31+ANK!E31+ATP!E31+ANM!E31+BAP!E31+CTR!E31+KON!E31+EG!E31+ELR!E31+GTR!E31+KKD!E31+KRI!E31+KNL!E31+NAN!E31+NTR!E31+PAL!E31+MAN!E31+PKM!E31+NLR!E31+SSS!E31+SKL!E31+TPT!E31+VSP!E31+VIZ!E31+WG!E31+YSR!E31</f>
        <v>85261</v>
      </c>
      <c r="F29" s="24">
        <f>ASR!F31+ANK!F31+ATP!F31+ANM!F31+BAP!F31+CTR!F31+KON!F31+EG!F31+ELR!F31+GTR!F31+KKD!F31+KRI!F31+KNL!F31+NAN!F31+NTR!F31+PAL!F31+MAN!F31+PKM!F31+NLR!F31+SSS!F31+SKL!F31+TPT!F31+VSP!F31+VIZ!F31+WG!F31+YSR!F31</f>
        <v>55000000</v>
      </c>
      <c r="G29" s="24">
        <f>ASR!G31+ANK!G31+ATP!G31+ANM!G31+BAP!G31+CTR!G31+KON!G31+EG!G31+ELR!G31+GTR!G31+KKD!G31+KRI!G31+KNL!G31+NAN!G31+NTR!G31+PAL!G31+MAN!G31+PKM!G31+NLR!G31+SSS!G31+SKL!G31+TPT!G31+VSP!G31+VIZ!G31+WG!G31+YSR!G31</f>
        <v>1</v>
      </c>
      <c r="H29" s="24">
        <f>ASR!H31+ANK!H31+ATP!H31+ANM!H31+BAP!H31+CTR!H31+KON!H31+EG!H31+ELR!H31+GTR!H31+KKD!H31+KRI!H31+KNL!H31+NAN!H31+NTR!H31+PAL!H31+MAN!H31+PKM!H31+NLR!H31+SSS!H31+SKL!H31+TPT!H31+VSP!H31+VIZ!H31+WG!H31+YSR!H31</f>
        <v>40000</v>
      </c>
      <c r="I29" s="24">
        <f>ASR!I31+ANK!I31+ATP!I31+ANM!I31+BAP!I31+CTR!I31+KON!I31+EG!I31+ELR!I31+GTR!I31+KKD!I31+KRI!I31+KNL!I31+NAN!I31+NTR!I31+PAL!I31+MAN!I31+PKM!I31+NLR!I31+SSS!I31+SKL!I31+TPT!I31+VSP!I31+VIZ!I31+WG!I31+YSR!I31</f>
        <v>2378</v>
      </c>
      <c r="J29" s="24">
        <f>ASR!J31+ANK!J31+ATP!J31+ANM!J31+BAP!J31+CTR!J31+KON!J31+EG!J31+ELR!J31+GTR!J31+KKD!J31+KRI!J31+KNL!J31+NAN!J31+NTR!J31+PAL!J31+MAN!J31+PKM!J31+NLR!J31+SSS!J31+SKL!J31+TPT!J31+VSP!J31+VIZ!J31+WG!J31+YSR!J31</f>
        <v>582361.74968866725</v>
      </c>
      <c r="K29" s="24">
        <f>ASR!K31+ANK!K31+ATP!K31+ANM!K31+BAP!K31+CTR!K31+KON!K31+EG!K31+ELR!K31+GTR!K31+KKD!K31+KRI!K31+KNL!K31+NAN!K31+NTR!K31+PAL!K31+MAN!K31+PKM!K31+NLR!K31+SSS!K31+SKL!K31+TPT!K31+VSP!K31+VIZ!K31+WG!K31+YSR!K31</f>
        <v>5182</v>
      </c>
      <c r="L29" s="24">
        <f>ASR!L31+ANK!L31+ATP!L31+ANM!L31+BAP!L31+CTR!L31+KON!L31+EG!L31+ELR!L31+GTR!L31+KKD!L31+KRI!L31+KNL!L31+NAN!L31+NTR!L31+PAL!L31+MAN!L31+PKM!L31+NLR!L31+SSS!L31+SKL!L31+TPT!L31+VSP!L31+VIZ!L31+WG!L31+YSR!L31</f>
        <v>2805261.9581938423</v>
      </c>
      <c r="M29" s="24">
        <f>ASR!M31+ANK!M31+ATP!M31+ANM!M31+BAP!M31+CTR!M31+KON!M31+EG!M31+ELR!M31+GTR!M31+KKD!M31+KRI!M31+KNL!M31+NAN!M31+NTR!M31+PAL!M31+MAN!M31+PKM!M31+NLR!M31+SSS!M31+SKL!M31+TPT!M31+VSP!M31+VIZ!M31+WG!M31+YSR!M31</f>
        <v>86</v>
      </c>
      <c r="N29" s="24">
        <f>ASR!N31+ANK!N31+ATP!N31+ANM!N31+BAP!N31+CTR!N31+KON!N31+EG!N31+ELR!N31+GTR!N31+KKD!N31+KRI!N31+KNL!N31+NAN!N31+NTR!N31+PAL!N31+MAN!N31+PKM!N31+NLR!N31+SSS!N31+SKL!N31+TPT!N31+VSP!N31+VIZ!N31+WG!N31+YSR!N31</f>
        <v>125624.34563464714</v>
      </c>
      <c r="O29" s="24">
        <f>ASR!O31+ANK!O31+ATP!O31+ANM!O31+BAP!O31+CTR!O31+KON!O31+EG!O31+ELR!O31+GTR!O31+KKD!O31+KRI!O31+KNL!O31+NAN!O31+NTR!O31+PAL!O31+MAN!O31+PKM!O31+NLR!O31+SSS!O31+SKL!O31+TPT!O31+VSP!O31+VIZ!O31+WG!O31+YSR!O31</f>
        <v>73</v>
      </c>
      <c r="P29" s="24">
        <f>ASR!P31+ANK!P31+ATP!P31+ANM!P31+BAP!P31+CTR!P31+KON!P31+EG!P31+ELR!P31+GTR!P31+KKD!P31+KRI!P31+KNL!P31+NAN!P31+NTR!P31+PAL!P31+MAN!P31+PKM!P31+NLR!P31+SSS!P31+SKL!P31+TPT!P31+VSP!P31+VIZ!P31+WG!P31+YSR!P31</f>
        <v>240090.26158209058</v>
      </c>
      <c r="Q29" s="24">
        <f>ASR!Q31+ANK!Q31+ATP!Q31+ANM!Q31+BAP!Q31+CTR!Q31+KON!Q31+EG!Q31+ELR!Q31+GTR!Q31+KKD!Q31+KRI!Q31+KNL!Q31+NAN!Q31+NTR!Q31+PAL!Q31+MAN!Q31+PKM!Q31+NLR!Q31+SSS!Q31+SKL!Q31+TPT!Q31+VSP!Q31+VIZ!Q31+WG!Q31+YSR!Q31</f>
        <v>10216</v>
      </c>
      <c r="R29" s="24">
        <f>ASR!R31+ANK!R31+ATP!R31+ANM!R31+BAP!R31+CTR!R31+KON!R31+EG!R31+ELR!R31+GTR!R31+KKD!R31+KRI!R31+KNL!R31+NAN!R31+NTR!R31+PAL!R31+MAN!R31+PKM!R31+NLR!R31+SSS!R31+SKL!R31+TPT!R31+VSP!R31+VIZ!R31+WG!R31+YSR!R31</f>
        <v>1208167.5043302511</v>
      </c>
      <c r="S29" s="24">
        <f>ASR!S31+ANK!S31+ATP!S31+ANM!S31+BAP!S31+CTR!S31+KON!S31+EG!S31+ELR!S31+GTR!S31+KKD!S31+KRI!S31+KNL!S31+NAN!S31+NTR!S31+PAL!S31+MAN!S31+PKM!S31+NLR!S31+SSS!S31+SKL!S31+TPT!S31+VSP!S31+VIZ!S31+WG!S31+YSR!S31</f>
        <v>215696</v>
      </c>
      <c r="T29" s="24">
        <f>ASR!T31+ANK!T31+ATP!T31+ANM!T31+BAP!T31+CTR!T31+KON!T31+EG!T31+ELR!T31+GTR!T31+KKD!T31+KRI!T31+KNL!T31+NAN!T31+NTR!T31+PAL!T31+MAN!T31+PKM!T31+NLR!T31+SSS!T31+SKL!T31+TPT!T31+VSP!T31+VIZ!T31+WG!T31+YSR!T31</f>
        <v>80001505.819429502</v>
      </c>
      <c r="U29" s="24">
        <f>ASR!U31+ANK!U31+ATP!U31+ANM!U31+BAP!U31+CTR!U31+KON!U31+EG!U31+ELR!U31+GTR!U31+KKD!U31+KRI!U31+KNL!U31+NAN!U31+NTR!U31+PAL!U31+MAN!U31+PKM!U31+NLR!U31+SSS!U31+SKL!U31+TPT!U31+VSP!U31+VIZ!U31+WG!U31+YSR!U31</f>
        <v>209171</v>
      </c>
      <c r="V29" s="24">
        <f>ASR!V31+ANK!V31+ATP!V31+ANM!V31+BAP!V31+CTR!V31+KON!V31+EG!V31+ELR!V31+GTR!V31+KKD!V31+KRI!V31+KNL!V31+NAN!V31+NTR!V31+PAL!V31+MAN!V31+PKM!V31+NLR!V31+SSS!V31+SKL!V31+TPT!V31+VSP!V31+VIZ!V31+WG!V31+YSR!V31</f>
        <v>80000000</v>
      </c>
      <c r="W29" s="25">
        <f>S29+U29</f>
        <v>424867</v>
      </c>
      <c r="X29" s="25">
        <f>T29+V29</f>
        <v>160001505.81942952</v>
      </c>
      <c r="Z29" s="29"/>
      <c r="AA29" s="30"/>
    </row>
    <row r="30" spans="1:27" s="3" customFormat="1" x14ac:dyDescent="0.3">
      <c r="A30" s="11">
        <v>23</v>
      </c>
      <c r="B30" s="12" t="s">
        <v>27</v>
      </c>
      <c r="C30" s="24">
        <f>ASR!C32+ANK!C32+ATP!C32+ANM!C32+BAP!C32+CTR!C32+KON!C32+EG!C32+ELR!C32+GTR!C32+KKD!C32+KRI!C32+KNL!C32+NAN!C32+NTR!C32+PAL!C32+MAN!C32+PKM!C32+NLR!C32+SSS!C32+SKL!C32+TPT!C32+VSP!C32+VIZ!C32+WG!C32+YSR!C32</f>
        <v>115695</v>
      </c>
      <c r="D30" s="24">
        <f>ASR!D32+ANK!D32+ATP!D32+ANM!D32+BAP!D32+CTR!D32+KON!D32+EG!D32+ELR!D32+GTR!D32+KKD!D32+KRI!D32+KNL!D32+NAN!D32+NTR!D32+PAL!D32+MAN!D32+PKM!D32+NLR!D32+SSS!D32+SKL!D32+TPT!D32+VSP!D32+VIZ!D32+WG!D32+YSR!D32</f>
        <v>20999999.999999996</v>
      </c>
      <c r="E30" s="24">
        <f>ASR!E32+ANK!E32+ATP!E32+ANM!E32+BAP!E32+CTR!E32+KON!E32+EG!E32+ELR!E32+GTR!E32+KKD!E32+KRI!E32+KNL!E32+NAN!E32+NTR!E32+PAL!E32+MAN!E32+PKM!E32+NLR!E32+SSS!E32+SKL!E32+TPT!E32+VSP!E32+VIZ!E32+WG!E32+YSR!E32</f>
        <v>4714</v>
      </c>
      <c r="F30" s="24">
        <f>ASR!F32+ANK!F32+ATP!F32+ANM!F32+BAP!F32+CTR!F32+KON!F32+EG!F32+ELR!F32+GTR!F32+KKD!F32+KRI!F32+KNL!F32+NAN!F32+NTR!F32+PAL!F32+MAN!F32+PKM!F32+NLR!F32+SSS!F32+SKL!F32+TPT!F32+VSP!F32+VIZ!F32+WG!F32+YSR!F32</f>
        <v>2999999.9999999991</v>
      </c>
      <c r="G30" s="24">
        <f>ASR!G32+ANK!G32+ATP!G32+ANM!G32+BAP!G32+CTR!G32+KON!G32+EG!G32+ELR!G32+GTR!G32+KKD!G32+KRI!G32+KNL!G32+NAN!G32+NTR!G32+PAL!G32+MAN!G32+PKM!G32+NLR!G32+SSS!G32+SKL!G32+TPT!G32+VSP!G32+VIZ!G32+WG!G32+YSR!G32</f>
        <v>0</v>
      </c>
      <c r="H30" s="24">
        <f>ASR!H32+ANK!H32+ATP!H32+ANM!H32+BAP!H32+CTR!H32+KON!H32+EG!H32+ELR!H32+GTR!H32+KKD!H32+KRI!H32+KNL!H32+NAN!H32+NTR!H32+PAL!H32+MAN!H32+PKM!H32+NLR!H32+SSS!H32+SKL!H32+TPT!H32+VSP!H32+VIZ!H32+WG!H32+YSR!H32</f>
        <v>0</v>
      </c>
      <c r="I30" s="24">
        <f>ASR!I32+ANK!I32+ATP!I32+ANM!I32+BAP!I32+CTR!I32+KON!I32+EG!I32+ELR!I32+GTR!I32+KKD!I32+KRI!I32+KNL!I32+NAN!I32+NTR!I32+PAL!I32+MAN!I32+PKM!I32+NLR!I32+SSS!I32+SKL!I32+TPT!I32+VSP!I32+VIZ!I32+WG!I32+YSR!I32</f>
        <v>483</v>
      </c>
      <c r="J30" s="24">
        <f>ASR!J32+ANK!J32+ATP!J32+ANM!J32+BAP!J32+CTR!J32+KON!J32+EG!J32+ELR!J32+GTR!J32+KKD!J32+KRI!J32+KNL!J32+NAN!J32+NTR!J32+PAL!J32+MAN!J32+PKM!J32+NLR!J32+SSS!J32+SKL!J32+TPT!J32+VSP!J32+VIZ!J32+WG!J32+YSR!J32</f>
        <v>108157.80167877747</v>
      </c>
      <c r="K30" s="24">
        <f>ASR!K32+ANK!K32+ATP!K32+ANM!K32+BAP!K32+CTR!K32+KON!K32+EG!K32+ELR!K32+GTR!K32+KKD!K32+KRI!K32+KNL!K32+NAN!K32+NTR!K32+PAL!K32+MAN!K32+PKM!K32+NLR!K32+SSS!K32+SKL!K32+TPT!K32+VSP!K32+VIZ!K32+WG!K32+YSR!K32</f>
        <v>1000</v>
      </c>
      <c r="L30" s="24">
        <f>ASR!L32+ANK!L32+ATP!L32+ANM!L32+BAP!L32+CTR!L32+KON!L32+EG!L32+ELR!L32+GTR!L32+KKD!L32+KRI!L32+KNL!L32+NAN!L32+NTR!L32+PAL!L32+MAN!L32+PKM!L32+NLR!L32+SSS!L32+SKL!L32+TPT!L32+VSP!L32+VIZ!L32+WG!L32+YSR!L32</f>
        <v>544609.05381787731</v>
      </c>
      <c r="M30" s="24">
        <f>ASR!M32+ANK!M32+ATP!M32+ANM!M32+BAP!M32+CTR!M32+KON!M32+EG!M32+ELR!M32+GTR!M32+KKD!M32+KRI!M32+KNL!M32+NAN!M32+NTR!M32+PAL!M32+MAN!M32+PKM!M32+NLR!M32+SSS!M32+SKL!M32+TPT!M32+VSP!M32+VIZ!M32+WG!M32+YSR!M32</f>
        <v>57</v>
      </c>
      <c r="N30" s="24">
        <f>ASR!N32+ANK!N32+ATP!N32+ANM!N32+BAP!N32+CTR!N32+KON!N32+EG!N32+ELR!N32+GTR!N32+KKD!N32+KRI!N32+KNL!N32+NAN!N32+NTR!N32+PAL!N32+MAN!N32+PKM!N32+NLR!N32+SSS!N32+SKL!N32+TPT!N32+VSP!N32+VIZ!N32+WG!N32+YSR!N32</f>
        <v>30947.774373518587</v>
      </c>
      <c r="O30" s="24">
        <f>ASR!O32+ANK!O32+ATP!O32+ANM!O32+BAP!O32+CTR!O32+KON!O32+EG!O32+ELR!O32+GTR!O32+KKD!O32+KRI!O32+KNL!O32+NAN!O32+NTR!O32+PAL!O32+MAN!O32+PKM!O32+NLR!O32+SSS!O32+SKL!O32+TPT!O32+VSP!O32+VIZ!O32+WG!O32+YSR!O32</f>
        <v>27</v>
      </c>
      <c r="P30" s="24">
        <f>ASR!P32+ANK!P32+ATP!P32+ANM!P32+BAP!P32+CTR!P32+KON!P32+EG!P32+ELR!P32+GTR!P32+KKD!P32+KRI!P32+KNL!P32+NAN!P32+NTR!P32+PAL!P32+MAN!P32+PKM!P32+NLR!P32+SSS!P32+SKL!P32+TPT!P32+VSP!P32+VIZ!P32+WG!P32+YSR!P32</f>
        <v>41005.498981285222</v>
      </c>
      <c r="Q30" s="24">
        <f>ASR!Q32+ANK!Q32+ATP!Q32+ANM!Q32+BAP!Q32+CTR!Q32+KON!Q32+EG!Q32+ELR!Q32+GTR!Q32+KKD!Q32+KRI!Q32+KNL!Q32+NAN!Q32+NTR!Q32+PAL!Q32+MAN!Q32+PKM!Q32+NLR!Q32+SSS!Q32+SKL!Q32+TPT!Q32+VSP!Q32+VIZ!Q32+WG!Q32+YSR!Q32</f>
        <v>2450</v>
      </c>
      <c r="R30" s="24">
        <f>ASR!R32+ANK!R32+ATP!R32+ANM!R32+BAP!R32+CTR!R32+KON!R32+EG!R32+ELR!R32+GTR!R32+KKD!R32+KRI!R32+KNL!R32+NAN!R32+NTR!R32+PAL!R32+MAN!R32+PKM!R32+NLR!R32+SSS!R32+SKL!R32+TPT!R32+VSP!R32+VIZ!R32+WG!R32+YSR!R32</f>
        <v>275279.87114854151</v>
      </c>
      <c r="S30" s="24">
        <f>ASR!S32+ANK!S32+ATP!S32+ANM!S32+BAP!S32+CTR!S32+KON!S32+EG!S32+ELR!S32+GTR!S32+KKD!S32+KRI!S32+KNL!S32+NAN!S32+NTR!S32+PAL!S32+MAN!S32+PKM!S32+NLR!S32+SSS!S32+SKL!S32+TPT!S32+VSP!S32+VIZ!S32+WG!S32+YSR!S32</f>
        <v>124426</v>
      </c>
      <c r="T30" s="24">
        <f>ASR!T32+ANK!T32+ATP!T32+ANM!T32+BAP!T32+CTR!T32+KON!T32+EG!T32+ELR!T32+GTR!T32+KKD!T32+KRI!T32+KNL!T32+NAN!T32+NTR!T32+PAL!T32+MAN!T32+PKM!T32+NLR!T32+SSS!T32+SKL!T32+TPT!T32+VSP!T32+VIZ!T32+WG!T32+YSR!T32</f>
        <v>24999999.999999996</v>
      </c>
      <c r="U30" s="24">
        <f>ASR!U32+ANK!U32+ATP!U32+ANM!U32+BAP!U32+CTR!U32+KON!U32+EG!U32+ELR!U32+GTR!U32+KKD!U32+KRI!U32+KNL!U32+NAN!U32+NTR!U32+PAL!U32+MAN!U32+PKM!U32+NLR!U32+SSS!U32+SKL!U32+TPT!U32+VSP!U32+VIZ!U32+WG!U32+YSR!U32</f>
        <v>65800</v>
      </c>
      <c r="V30" s="24">
        <f>ASR!V32+ANK!V32+ATP!V32+ANM!V32+BAP!V32+CTR!V32+KON!V32+EG!V32+ELR!V32+GTR!V32+KKD!V32+KRI!V32+KNL!V32+NAN!V32+NTR!V32+PAL!V32+MAN!V32+PKM!V32+NLR!V32+SSS!V32+SKL!V32+TPT!V32+VSP!V32+VIZ!V32+WG!V32+YSR!V32</f>
        <v>55000000.000000022</v>
      </c>
      <c r="W30" s="25">
        <f>S30+U30</f>
        <v>190226</v>
      </c>
      <c r="X30" s="25">
        <f>T30+V30</f>
        <v>80000000.000000015</v>
      </c>
      <c r="Z30" s="29"/>
      <c r="AA30" s="30"/>
    </row>
    <row r="31" spans="1:27" s="3" customFormat="1" x14ac:dyDescent="0.3">
      <c r="A31" s="15">
        <v>24</v>
      </c>
      <c r="B31" s="12" t="s">
        <v>28</v>
      </c>
      <c r="C31" s="24">
        <f>ASR!C33+ANK!C33+ATP!C33+ANM!C33+BAP!C33+CTR!C33+KON!C33+EG!C33+ELR!C33+GTR!C33+KKD!C33+KRI!C33+KNL!C33+NAN!C33+NTR!C33+PAL!C33+MAN!C33+PKM!C33+NLR!C33+SSS!C33+SKL!C33+TPT!C33+VSP!C33+VIZ!C33+WG!C33+YSR!C33</f>
        <v>26733</v>
      </c>
      <c r="D31" s="24">
        <f>ASR!D33+ANK!D33+ATP!D33+ANM!D33+BAP!D33+CTR!D33+KON!D33+EG!D33+ELR!D33+GTR!D33+KKD!D33+KRI!D33+KNL!D33+NAN!D33+NTR!D33+PAL!D33+MAN!D33+PKM!D33+NLR!D33+SSS!D33+SKL!D33+TPT!D33+VSP!D33+VIZ!D33+WG!D33+YSR!D33</f>
        <v>5500000</v>
      </c>
      <c r="E31" s="24">
        <f>ASR!E33+ANK!E33+ATP!E33+ANM!E33+BAP!E33+CTR!E33+KON!E33+EG!E33+ELR!E33+GTR!E33+KKD!E33+KRI!E33+KNL!E33+NAN!E33+NTR!E33+PAL!E33+MAN!E33+PKM!E33+NLR!E33+SSS!E33+SKL!E33+TPT!E33+VSP!E33+VIZ!E33+WG!E33+YSR!E33</f>
        <v>4032</v>
      </c>
      <c r="F31" s="24">
        <f>ASR!F33+ANK!F33+ATP!F33+ANM!F33+BAP!F33+CTR!F33+KON!F33+EG!F33+ELR!F33+GTR!F33+KKD!F33+KRI!F33+KNL!F33+NAN!F33+NTR!F33+PAL!F33+MAN!F33+PKM!F33+NLR!F33+SSS!F33+SKL!F33+TPT!F33+VSP!F33+VIZ!F33+WG!F33+YSR!F33</f>
        <v>3999999.9999999991</v>
      </c>
      <c r="G31" s="24">
        <f>ASR!G33+ANK!G33+ATP!G33+ANM!G33+BAP!G33+CTR!G33+KON!G33+EG!G33+ELR!G33+GTR!G33+KKD!G33+KRI!G33+KNL!G33+NAN!G33+NTR!G33+PAL!G33+MAN!G33+PKM!G33+NLR!G33+SSS!G33+SKL!G33+TPT!G33+VSP!G33+VIZ!G33+WG!G33+YSR!G33</f>
        <v>0</v>
      </c>
      <c r="H31" s="24">
        <f>ASR!H33+ANK!H33+ATP!H33+ANM!H33+BAP!H33+CTR!H33+KON!H33+EG!H33+ELR!H33+GTR!H33+KKD!H33+KRI!H33+KNL!H33+NAN!H33+NTR!H33+PAL!H33+MAN!H33+PKM!H33+NLR!H33+SSS!H33+SKL!H33+TPT!H33+VSP!H33+VIZ!H33+WG!H33+YSR!H33</f>
        <v>0</v>
      </c>
      <c r="I31" s="24">
        <f>ASR!I33+ANK!I33+ATP!I33+ANM!I33+BAP!I33+CTR!I33+KON!I33+EG!I33+ELR!I33+GTR!I33+KKD!I33+KRI!I33+KNL!I33+NAN!I33+NTR!I33+PAL!I33+MAN!I33+PKM!I33+NLR!I33+SSS!I33+SKL!I33+TPT!I33+VSP!I33+VIZ!I33+WG!I33+YSR!I33</f>
        <v>641</v>
      </c>
      <c r="J31" s="24">
        <f>ASR!J33+ANK!J33+ATP!J33+ANM!J33+BAP!J33+CTR!J33+KON!J33+EG!J33+ELR!J33+GTR!J33+KKD!J33+KRI!J33+KNL!J33+NAN!J33+NTR!J33+PAL!J33+MAN!J33+PKM!J33+NLR!J33+SSS!J33+SKL!J33+TPT!J33+VSP!J33+VIZ!J33+WG!J33+YSR!J33</f>
        <v>154186.17127080052</v>
      </c>
      <c r="K31" s="24">
        <f>ASR!K33+ANK!K33+ATP!K33+ANM!K33+BAP!K33+CTR!K33+KON!K33+EG!K33+ELR!K33+GTR!K33+KKD!K33+KRI!K33+KNL!K33+NAN!K33+NTR!K33+PAL!K33+MAN!K33+PKM!K33+NLR!K33+SSS!K33+SKL!K33+TPT!K33+VSP!K33+VIZ!K33+WG!K33+YSR!K33</f>
        <v>1864</v>
      </c>
      <c r="L31" s="24">
        <f>ASR!L33+ANK!L33+ATP!L33+ANM!L33+BAP!L33+CTR!L33+KON!L33+EG!L33+ELR!L33+GTR!L33+KKD!L33+KRI!L33+KNL!L33+NAN!L33+NTR!L33+PAL!L33+MAN!L33+PKM!L33+NLR!L33+SSS!L33+SKL!L33+TPT!L33+VSP!L33+VIZ!L33+WG!L33+YSR!L33</f>
        <v>909826.71968052955</v>
      </c>
      <c r="M31" s="24">
        <f>ASR!M33+ANK!M33+ATP!M33+ANM!M33+BAP!M33+CTR!M33+KON!M33+EG!M33+ELR!M33+GTR!M33+KKD!M33+KRI!M33+KNL!M33+NAN!M33+NTR!M33+PAL!M33+MAN!M33+PKM!M33+NLR!M33+SSS!M33+SKL!M33+TPT!M33+VSP!M33+VIZ!M33+WG!M33+YSR!M33</f>
        <v>35</v>
      </c>
      <c r="N31" s="24">
        <f>ASR!N33+ANK!N33+ATP!N33+ANM!N33+BAP!N33+CTR!N33+KON!N33+EG!N33+ELR!N33+GTR!N33+KKD!N33+KRI!N33+KNL!N33+NAN!N33+NTR!N33+PAL!N33+MAN!N33+PKM!N33+NLR!N33+SSS!N33+SKL!N33+TPT!N33+VSP!N33+VIZ!N33+WG!N33+YSR!N33</f>
        <v>33590.260613437589</v>
      </c>
      <c r="O31" s="24">
        <f>ASR!O33+ANK!O33+ATP!O33+ANM!O33+BAP!O33+CTR!O33+KON!O33+EG!O33+ELR!O33+GTR!O33+KKD!O33+KRI!O33+KNL!O33+NAN!O33+NTR!O33+PAL!O33+MAN!O33+PKM!O33+NLR!O33+SSS!O33+SKL!O33+TPT!O33+VSP!O33+VIZ!O33+WG!O33+YSR!O33</f>
        <v>18</v>
      </c>
      <c r="P31" s="24">
        <f>ASR!P33+ANK!P33+ATP!P33+ANM!P33+BAP!P33+CTR!P33+KON!P33+EG!P33+ELR!P33+GTR!P33+KKD!P33+KRI!P33+KNL!P33+NAN!P33+NTR!P33+PAL!P33+MAN!P33+PKM!P33+NLR!P33+SSS!P33+SKL!P33+TPT!P33+VSP!P33+VIZ!P33+WG!P33+YSR!P33</f>
        <v>16233.20316434907</v>
      </c>
      <c r="Q31" s="24">
        <f>ASR!Q33+ANK!Q33+ATP!Q33+ANM!Q33+BAP!Q33+CTR!Q33+KON!Q33+EG!Q33+ELR!Q33+GTR!Q33+KKD!Q33+KRI!Q33+KNL!Q33+NAN!Q33+NTR!Q33+PAL!Q33+MAN!Q33+PKM!Q33+NLR!Q33+SSS!Q33+SKL!Q33+TPT!Q33+VSP!Q33+VIZ!Q33+WG!Q33+YSR!Q33</f>
        <v>3280</v>
      </c>
      <c r="R31" s="24">
        <f>ASR!R33+ANK!R33+ATP!R33+ANM!R33+BAP!R33+CTR!R33+KON!R33+EG!R33+ELR!R33+GTR!R33+KKD!R33+KRI!R33+KNL!R33+NAN!R33+NTR!R33+PAL!R33+MAN!R33+PKM!R33+NLR!R33+SSS!R33+SKL!R33+TPT!R33+VSP!R33+VIZ!R33+WG!R33+YSR!R33</f>
        <v>386163.64527088328</v>
      </c>
      <c r="S31" s="24">
        <f>ASR!S33+ANK!S33+ATP!S33+ANM!S33+BAP!S33+CTR!S33+KON!S33+EG!S33+ELR!S33+GTR!S33+KKD!S33+KRI!S33+KNL!S33+NAN!S33+NTR!S33+PAL!S33+MAN!S33+PKM!S33+NLR!S33+SSS!S33+SKL!S33+TPT!S33+VSP!S33+VIZ!S33+WG!S33+YSR!S33</f>
        <v>36603</v>
      </c>
      <c r="T31" s="24">
        <f>ASR!T33+ANK!T33+ATP!T33+ANM!T33+BAP!T33+CTR!T33+KON!T33+EG!T33+ELR!T33+GTR!T33+KKD!T33+KRI!T33+KNL!T33+NAN!T33+NTR!T33+PAL!T33+MAN!T33+PKM!T33+NLR!T33+SSS!T33+SKL!T33+TPT!T33+VSP!T33+VIZ!T33+WG!T33+YSR!T33</f>
        <v>11000000</v>
      </c>
      <c r="U31" s="24">
        <f>ASR!U33+ANK!U33+ATP!U33+ANM!U33+BAP!U33+CTR!U33+KON!U33+EG!U33+ELR!U33+GTR!U33+KKD!U33+KRI!U33+KNL!U33+NAN!U33+NTR!U33+PAL!U33+MAN!U33+PKM!U33+NLR!U33+SSS!U33+SKL!U33+TPT!U33+VSP!U33+VIZ!U33+WG!U33+YSR!U33</f>
        <v>44876</v>
      </c>
      <c r="V31" s="24">
        <f>ASR!V33+ANK!V33+ATP!V33+ANM!V33+BAP!V33+CTR!V33+KON!V33+EG!V33+ELR!V33+GTR!V33+KKD!V33+KRI!V33+KNL!V33+NAN!V33+NTR!V33+PAL!V33+MAN!V33+PKM!V33+NLR!V33+SSS!V33+SKL!V33+TPT!V33+VSP!V33+VIZ!V33+WG!V33+YSR!V33</f>
        <v>20000000</v>
      </c>
      <c r="W31" s="25">
        <f>S31+U31</f>
        <v>81479</v>
      </c>
      <c r="X31" s="25">
        <f>T31+V31</f>
        <v>31000000</v>
      </c>
      <c r="Z31" s="29"/>
      <c r="AA31" s="30"/>
    </row>
    <row r="32" spans="1:27" s="3" customFormat="1" x14ac:dyDescent="0.3">
      <c r="A32" s="11">
        <v>25</v>
      </c>
      <c r="B32" s="12" t="s">
        <v>29</v>
      </c>
      <c r="C32" s="24">
        <f>ASR!C34+ANK!C34+ATP!C34+ANM!C34+BAP!C34+CTR!C34+KON!C34+EG!C34+ELR!C34+GTR!C34+KKD!C34+KRI!C34+KNL!C34+NAN!C34+NTR!C34+PAL!C34+MAN!C34+PKM!C34+NLR!C34+SSS!C34+SKL!C34+TPT!C34+VSP!C34+VIZ!C34+WG!C34+YSR!C34</f>
        <v>29682</v>
      </c>
      <c r="D32" s="24">
        <f>ASR!D34+ANK!D34+ATP!D34+ANM!D34+BAP!D34+CTR!D34+KON!D34+EG!D34+ELR!D34+GTR!D34+KKD!D34+KRI!D34+KNL!D34+NAN!D34+NTR!D34+PAL!D34+MAN!D34+PKM!D34+NLR!D34+SSS!D34+SKL!D34+TPT!D34+VSP!D34+VIZ!D34+WG!D34+YSR!D34</f>
        <v>5500000</v>
      </c>
      <c r="E32" s="24">
        <f>ASR!E34+ANK!E34+ATP!E34+ANM!E34+BAP!E34+CTR!E34+KON!E34+EG!E34+ELR!E34+GTR!E34+KKD!E34+KRI!E34+KNL!E34+NAN!E34+NTR!E34+PAL!E34+MAN!E34+PKM!E34+NLR!E34+SSS!E34+SKL!E34+TPT!E34+VSP!E34+VIZ!E34+WG!E34+YSR!E34</f>
        <v>22967</v>
      </c>
      <c r="F32" s="24">
        <f>ASR!F34+ANK!F34+ATP!F34+ANM!F34+BAP!F34+CTR!F34+KON!F34+EG!F34+ELR!F34+GTR!F34+KKD!F34+KRI!F34+KNL!F34+NAN!F34+NTR!F34+PAL!F34+MAN!F34+PKM!F34+NLR!F34+SSS!F34+SKL!F34+TPT!F34+VSP!F34+VIZ!F34+WG!F34+YSR!F34</f>
        <v>16000000</v>
      </c>
      <c r="G32" s="24">
        <f>ASR!G34+ANK!G34+ATP!G34+ANM!G34+BAP!G34+CTR!G34+KON!G34+EG!G34+ELR!G34+GTR!G34+KKD!G34+KRI!G34+KNL!G34+NAN!G34+NTR!G34+PAL!G34+MAN!G34+PKM!G34+NLR!G34+SSS!G34+SKL!G34+TPT!G34+VSP!G34+VIZ!G34+WG!G34+YSR!G34</f>
        <v>0</v>
      </c>
      <c r="H32" s="24">
        <f>ASR!H34+ANK!H34+ATP!H34+ANM!H34+BAP!H34+CTR!H34+KON!H34+EG!H34+ELR!H34+GTR!H34+KKD!H34+KRI!H34+KNL!H34+NAN!H34+NTR!H34+PAL!H34+MAN!H34+PKM!H34+NLR!H34+SSS!H34+SKL!H34+TPT!H34+VSP!H34+VIZ!H34+WG!H34+YSR!H34</f>
        <v>0</v>
      </c>
      <c r="I32" s="24">
        <f>ASR!I34+ANK!I34+ATP!I34+ANM!I34+BAP!I34+CTR!I34+KON!I34+EG!I34+ELR!I34+GTR!I34+KKD!I34+KRI!I34+KNL!I34+NAN!I34+NTR!I34+PAL!I34+MAN!I34+PKM!I34+NLR!I34+SSS!I34+SKL!I34+TPT!I34+VSP!I34+VIZ!I34+WG!I34+YSR!I34</f>
        <v>1163</v>
      </c>
      <c r="J32" s="24">
        <f>ASR!J34+ANK!J34+ATP!J34+ANM!J34+BAP!J34+CTR!J34+KON!J34+EG!J34+ELR!J34+GTR!J34+KKD!J34+KRI!J34+KNL!J34+NAN!J34+NTR!J34+PAL!J34+MAN!J34+PKM!J34+NLR!J34+SSS!J34+SKL!J34+TPT!J34+VSP!J34+VIZ!J34+WG!J34+YSR!J34</f>
        <v>275289.98840490583</v>
      </c>
      <c r="K32" s="24">
        <f>ASR!K34+ANK!K34+ATP!K34+ANM!K34+BAP!K34+CTR!K34+KON!K34+EG!K34+ELR!K34+GTR!K34+KKD!K34+KRI!K34+KNL!K34+NAN!K34+NTR!K34+PAL!K34+MAN!K34+PKM!K34+NLR!K34+SSS!K34+SKL!K34+TPT!K34+VSP!K34+VIZ!K34+WG!K34+YSR!K34</f>
        <v>2742</v>
      </c>
      <c r="L32" s="24">
        <f>ASR!L34+ANK!L34+ATP!L34+ANM!L34+BAP!L34+CTR!L34+KON!L34+EG!L34+ELR!L34+GTR!L34+KKD!L34+KRI!L34+KNL!L34+NAN!L34+NTR!L34+PAL!L34+MAN!L34+PKM!L34+NLR!L34+SSS!L34+SKL!L34+TPT!L34+VSP!L34+VIZ!L34+WG!L34+YSR!L34</f>
        <v>1344681.7182735398</v>
      </c>
      <c r="M32" s="24">
        <f>ASR!M34+ANK!M34+ATP!M34+ANM!M34+BAP!M34+CTR!M34+KON!M34+EG!M34+ELR!M34+GTR!M34+KKD!M34+KRI!M34+KNL!M34+NAN!M34+NTR!M34+PAL!M34+MAN!M34+PKM!M34+NLR!M34+SSS!M34+SKL!M34+TPT!M34+VSP!M34+VIZ!M34+WG!M34+YSR!M34</f>
        <v>33</v>
      </c>
      <c r="N32" s="24">
        <f>ASR!N34+ANK!N34+ATP!N34+ANM!N34+BAP!N34+CTR!N34+KON!N34+EG!N34+ELR!N34+GTR!N34+KKD!N34+KRI!N34+KNL!N34+NAN!N34+NTR!N34+PAL!N34+MAN!N34+PKM!N34+NLR!N34+SSS!N34+SKL!N34+TPT!N34+VSP!N34+VIZ!N34+WG!N34+YSR!N34</f>
        <v>93201.837830690318</v>
      </c>
      <c r="O32" s="24">
        <f>ASR!O34+ANK!O34+ATP!O34+ANM!O34+BAP!O34+CTR!O34+KON!O34+EG!O34+ELR!O34+GTR!O34+KKD!O34+KRI!O34+KNL!O34+NAN!O34+NTR!O34+PAL!O34+MAN!O34+PKM!O34+NLR!O34+SSS!O34+SKL!O34+TPT!O34+VSP!O34+VIZ!O34+WG!O34+YSR!O34</f>
        <v>22</v>
      </c>
      <c r="P32" s="24">
        <f>ASR!P34+ANK!P34+ATP!P34+ANM!P34+BAP!P34+CTR!P34+KON!P34+EG!P34+ELR!P34+GTR!P34+KKD!P34+KRI!P34+KNL!P34+NAN!P34+NTR!P34+PAL!P34+MAN!P34+PKM!P34+NLR!P34+SSS!P34+SKL!P34+TPT!P34+VSP!P34+VIZ!P34+WG!P34+YSR!P34</f>
        <v>145858.93748179122</v>
      </c>
      <c r="Q32" s="24">
        <f>ASR!Q34+ANK!Q34+ATP!Q34+ANM!Q34+BAP!Q34+CTR!Q34+KON!Q34+EG!Q34+ELR!Q34+GTR!Q34+KKD!Q34+KRI!Q34+KNL!Q34+NAN!Q34+NTR!Q34+PAL!Q34+MAN!Q34+PKM!Q34+NLR!Q34+SSS!Q34+SKL!Q34+TPT!Q34+VSP!Q34+VIZ!Q34+WG!Q34+YSR!Q34</f>
        <v>6049</v>
      </c>
      <c r="R32" s="24">
        <f>ASR!R34+ANK!R34+ATP!R34+ANM!R34+BAP!R34+CTR!R34+KON!R34+EG!R34+ELR!R34+GTR!R34+KKD!R34+KRI!R34+KNL!R34+NAN!R34+NTR!R34+PAL!R34+MAN!R34+PKM!R34+NLR!R34+SSS!R34+SKL!R34+TPT!R34+VSP!R34+VIZ!R34+WG!R34+YSR!R34</f>
        <v>640967.51800907287</v>
      </c>
      <c r="S32" s="24">
        <f>ASR!S34+ANK!S34+ATP!S34+ANM!S34+BAP!S34+CTR!S34+KON!S34+EG!S34+ELR!S34+GTR!S34+KKD!S34+KRI!S34+KNL!S34+NAN!S34+NTR!S34+PAL!S34+MAN!S34+PKM!S34+NLR!S34+SSS!S34+SKL!S34+TPT!S34+VSP!S34+VIZ!S34+WG!S34+YSR!S34</f>
        <v>62658</v>
      </c>
      <c r="T32" s="24">
        <f>ASR!T34+ANK!T34+ATP!T34+ANM!T34+BAP!T34+CTR!T34+KON!T34+EG!T34+ELR!T34+GTR!T34+KKD!T34+KRI!T34+KNL!T34+NAN!T34+NTR!T34+PAL!T34+MAN!T34+PKM!T34+NLR!T34+SSS!T34+SKL!T34+TPT!T34+VSP!T34+VIZ!T34+WG!T34+YSR!T34</f>
        <v>24000000.000000004</v>
      </c>
      <c r="U32" s="24">
        <f>ASR!U34+ANK!U34+ATP!U34+ANM!U34+BAP!U34+CTR!U34+KON!U34+EG!U34+ELR!U34+GTR!U34+KKD!U34+KRI!U34+KNL!U34+NAN!U34+NTR!U34+PAL!U34+MAN!U34+PKM!U34+NLR!U34+SSS!U34+SKL!U34+TPT!U34+VSP!U34+VIZ!U34+WG!U34+YSR!U34</f>
        <v>61079</v>
      </c>
      <c r="V32" s="24">
        <f>ASR!V34+ANK!V34+ATP!V34+ANM!V34+BAP!V34+CTR!V34+KON!V34+EG!V34+ELR!V34+GTR!V34+KKD!V34+KRI!V34+KNL!V34+NAN!V34+NTR!V34+PAL!V34+MAN!V34+PKM!V34+NLR!V34+SSS!V34+SKL!V34+TPT!V34+VSP!V34+VIZ!V34+WG!V34+YSR!V34</f>
        <v>23999999.999999996</v>
      </c>
      <c r="W32" s="25">
        <f>S32+U32</f>
        <v>123737</v>
      </c>
      <c r="X32" s="25">
        <f>T32+V32</f>
        <v>48000000</v>
      </c>
      <c r="Z32" s="29"/>
      <c r="AA32" s="30"/>
    </row>
    <row r="33" spans="1:27" s="3" customFormat="1" x14ac:dyDescent="0.3">
      <c r="A33" s="15">
        <v>26</v>
      </c>
      <c r="B33" s="12" t="s">
        <v>30</v>
      </c>
      <c r="C33" s="24">
        <f>ASR!C35+ANK!C35+ATP!C35+ANM!C35+BAP!C35+CTR!C35+KON!C35+EG!C35+ELR!C35+GTR!C35+KKD!C35+KRI!C35+KNL!C35+NAN!C35+NTR!C35+PAL!C35+MAN!C35+PKM!C35+NLR!C35+SSS!C35+SKL!C35+TPT!C35+VSP!C35+VIZ!C35+WG!C35+YSR!C35</f>
        <v>15265</v>
      </c>
      <c r="D33" s="24">
        <f>ASR!D35+ANK!D35+ATP!D35+ANM!D35+BAP!D35+CTR!D35+KON!D35+EG!D35+ELR!D35+GTR!D35+KKD!D35+KRI!D35+KNL!D35+NAN!D35+NTR!D35+PAL!D35+MAN!D35+PKM!D35+NLR!D35+SSS!D35+SKL!D35+TPT!D35+VSP!D35+VIZ!D35+WG!D35+YSR!D35</f>
        <v>2500000.0000000005</v>
      </c>
      <c r="E33" s="24">
        <f>ASR!E35+ANK!E35+ATP!E35+ANM!E35+BAP!E35+CTR!E35+KON!E35+EG!E35+ELR!E35+GTR!E35+KKD!E35+KRI!E35+KNL!E35+NAN!E35+NTR!E35+PAL!E35+MAN!E35+PKM!E35+NLR!E35+SSS!E35+SKL!E35+TPT!E35+VSP!E35+VIZ!E35+WG!E35+YSR!E35</f>
        <v>5454</v>
      </c>
      <c r="F33" s="24">
        <f>ASR!F35+ANK!F35+ATP!F35+ANM!F35+BAP!F35+CTR!F35+KON!F35+EG!F35+ELR!F35+GTR!F35+KKD!F35+KRI!F35+KNL!F35+NAN!F35+NTR!F35+PAL!F35+MAN!F35+PKM!F35+NLR!F35+SSS!F35+SKL!F35+TPT!F35+VSP!F35+VIZ!F35+WG!F35+YSR!F35</f>
        <v>3500000.0000000005</v>
      </c>
      <c r="G33" s="24">
        <f>ASR!G35+ANK!G35+ATP!G35+ANM!G35+BAP!G35+CTR!G35+KON!G35+EG!G35+ELR!G35+GTR!G35+KKD!G35+KRI!G35+KNL!G35+NAN!G35+NTR!G35+PAL!G35+MAN!G35+PKM!G35+NLR!G35+SSS!G35+SKL!G35+TPT!G35+VSP!G35+VIZ!G35+WG!G35+YSR!G35</f>
        <v>0</v>
      </c>
      <c r="H33" s="24">
        <f>ASR!H35+ANK!H35+ATP!H35+ANM!H35+BAP!H35+CTR!H35+KON!H35+EG!H35+ELR!H35+GTR!H35+KKD!H35+KRI!H35+KNL!H35+NAN!H35+NTR!H35+PAL!H35+MAN!H35+PKM!H35+NLR!H35+SSS!H35+SKL!H35+TPT!H35+VSP!H35+VIZ!H35+WG!H35+YSR!H35</f>
        <v>0</v>
      </c>
      <c r="I33" s="24">
        <f>ASR!I35+ANK!I35+ATP!I35+ANM!I35+BAP!I35+CTR!I35+KON!I35+EG!I35+ELR!I35+GTR!I35+KKD!I35+KRI!I35+KNL!I35+NAN!I35+NTR!I35+PAL!I35+MAN!I35+PKM!I35+NLR!I35+SSS!I35+SKL!I35+TPT!I35+VSP!I35+VIZ!I35+WG!I35+YSR!I35</f>
        <v>194</v>
      </c>
      <c r="J33" s="24">
        <f>ASR!J35+ANK!J35+ATP!J35+ANM!J35+BAP!J35+CTR!J35+KON!J35+EG!J35+ELR!J35+GTR!J35+KKD!J35+KRI!J35+KNL!J35+NAN!J35+NTR!J35+PAL!J35+MAN!J35+PKM!J35+NLR!J35+SSS!J35+SKL!J35+TPT!J35+VSP!J35+VIZ!J35+WG!J35+YSR!J35</f>
        <v>44077.301535886145</v>
      </c>
      <c r="K33" s="24">
        <f>ASR!K35+ANK!K35+ATP!K35+ANM!K35+BAP!K35+CTR!K35+KON!K35+EG!K35+ELR!K35+GTR!K35+KKD!K35+KRI!K35+KNL!K35+NAN!K35+NTR!K35+PAL!K35+MAN!K35+PKM!K35+NLR!K35+SSS!K35+SKL!K35+TPT!K35+VSP!K35+VIZ!K35+WG!K35+YSR!K35</f>
        <v>584</v>
      </c>
      <c r="L33" s="24">
        <f>ASR!L35+ANK!L35+ATP!L35+ANM!L35+BAP!L35+CTR!L35+KON!L35+EG!L35+ELR!L35+GTR!L35+KKD!L35+KRI!L35+KNL!L35+NAN!L35+NTR!L35+PAL!L35+MAN!L35+PKM!L35+NLR!L35+SSS!L35+SKL!L35+TPT!L35+VSP!L35+VIZ!L35+WG!L35+YSR!L35</f>
        <v>287903.23846137308</v>
      </c>
      <c r="M33" s="24">
        <f>ASR!M35+ANK!M35+ATP!M35+ANM!M35+BAP!M35+CTR!M35+KON!M35+EG!M35+ELR!M35+GTR!M35+KKD!M35+KRI!M35+KNL!M35+NAN!M35+NTR!M35+PAL!M35+MAN!M35+PKM!M35+NLR!M35+SSS!M35+SKL!M35+TPT!M35+VSP!M35+VIZ!M35+WG!M35+YSR!M35</f>
        <v>41</v>
      </c>
      <c r="N33" s="24">
        <f>ASR!N35+ANK!N35+ATP!N35+ANM!N35+BAP!N35+CTR!N35+KON!N35+EG!N35+ELR!N35+GTR!N35+KKD!N35+KRI!N35+KNL!N35+NAN!N35+NTR!N35+PAL!N35+MAN!N35+PKM!N35+NLR!N35+SSS!N35+SKL!N35+TPT!N35+VSP!N35+VIZ!N35+WG!N35+YSR!N35</f>
        <v>12857.997163084357</v>
      </c>
      <c r="O33" s="24">
        <f>ASR!O35+ANK!O35+ATP!O35+ANM!O35+BAP!O35+CTR!O35+KON!O35+EG!O35+ELR!O35+GTR!O35+KKD!O35+KRI!O35+KNL!O35+NAN!O35+NTR!O35+PAL!O35+MAN!O35+PKM!O35+NLR!O35+SSS!O35+SKL!O35+TPT!O35+VSP!O35+VIZ!O35+WG!O35+YSR!O35</f>
        <v>11</v>
      </c>
      <c r="P33" s="24">
        <f>ASR!P35+ANK!P35+ATP!P35+ANM!P35+BAP!P35+CTR!P35+KON!P35+EG!P35+ELR!P35+GTR!P35+KKD!P35+KRI!P35+KNL!P35+NAN!P35+NTR!P35+PAL!P35+MAN!P35+PKM!P35+NLR!P35+SSS!P35+SKL!P35+TPT!P35+VSP!P35+VIZ!P35+WG!P35+YSR!P35</f>
        <v>20806.172155930857</v>
      </c>
      <c r="Q33" s="24">
        <f>ASR!Q35+ANK!Q35+ATP!Q35+ANM!Q35+BAP!Q35+CTR!Q35+KON!Q35+EG!Q35+ELR!Q35+GTR!Q35+KKD!Q35+KRI!Q35+KNL!Q35+NAN!Q35+NTR!Q35+PAL!Q35+MAN!Q35+PKM!Q35+NLR!Q35+SSS!Q35+SKL!Q35+TPT!Q35+VSP!Q35+VIZ!Q35+WG!Q35+YSR!Q35</f>
        <v>1039</v>
      </c>
      <c r="R33" s="24">
        <f>ASR!R35+ANK!R35+ATP!R35+ANM!R35+BAP!R35+CTR!R35+KON!R35+EG!R35+ELR!R35+GTR!R35+KKD!R35+KRI!R35+KNL!R35+NAN!R35+NTR!R35+PAL!R35+MAN!R35+PKM!R35+NLR!R35+SSS!R35+SKL!R35+TPT!R35+VSP!R35+VIZ!R35+WG!R35+YSR!R35</f>
        <v>134355.29068372559</v>
      </c>
      <c r="S33" s="24">
        <f>ASR!S35+ANK!S35+ATP!S35+ANM!S35+BAP!S35+CTR!S35+KON!S35+EG!S35+ELR!S35+GTR!S35+KKD!S35+KRI!S35+KNL!S35+NAN!S35+NTR!S35+PAL!S35+MAN!S35+PKM!S35+NLR!S35+SSS!S35+SKL!S35+TPT!S35+VSP!S35+VIZ!S35+WG!S35+YSR!S35</f>
        <v>22588</v>
      </c>
      <c r="T33" s="24">
        <f>ASR!T35+ANK!T35+ATP!T35+ANM!T35+BAP!T35+CTR!T35+KON!T35+EG!T35+ELR!T35+GTR!T35+KKD!T35+KRI!T35+KNL!T35+NAN!T35+NTR!T35+PAL!T35+MAN!T35+PKM!T35+NLR!T35+SSS!T35+SKL!T35+TPT!T35+VSP!T35+VIZ!T35+WG!T35+YSR!T35</f>
        <v>6499999.9999999981</v>
      </c>
      <c r="U33" s="24">
        <f>ASR!U35+ANK!U35+ATP!U35+ANM!U35+BAP!U35+CTR!U35+KON!U35+EG!U35+ELR!U35+GTR!U35+KKD!U35+KRI!U35+KNL!U35+NAN!U35+NTR!U35+PAL!U35+MAN!U35+PKM!U35+NLR!U35+SSS!U35+SKL!U35+TPT!U35+VSP!U35+VIZ!U35+WG!U35+YSR!U35</f>
        <v>7184</v>
      </c>
      <c r="V33" s="24">
        <f>ASR!V35+ANK!V35+ATP!V35+ANM!V35+BAP!V35+CTR!V35+KON!V35+EG!V35+ELR!V35+GTR!V35+KKD!V35+KRI!V35+KNL!V35+NAN!V35+NTR!V35+PAL!V35+MAN!V35+PKM!V35+NLR!V35+SSS!V35+SKL!V35+TPT!V35+VSP!V35+VIZ!V35+WG!V35+YSR!V35</f>
        <v>2500000.0000000005</v>
      </c>
      <c r="W33" s="25">
        <f>S33+U33</f>
        <v>29772</v>
      </c>
      <c r="X33" s="25">
        <f>T33+V33</f>
        <v>8999999.9999999981</v>
      </c>
      <c r="Z33" s="29"/>
      <c r="AA33" s="30"/>
    </row>
    <row r="34" spans="1:27" s="3" customFormat="1" x14ac:dyDescent="0.3">
      <c r="A34" s="11">
        <v>27</v>
      </c>
      <c r="B34" s="12" t="s">
        <v>31</v>
      </c>
      <c r="C34" s="24">
        <f>ASR!C36+ANK!C36+ATP!C36+ANM!C36+BAP!C36+CTR!C36+KON!C36+EG!C36+ELR!C36+GTR!C36+KKD!C36+KRI!C36+KNL!C36+NAN!C36+NTR!C36+PAL!C36+MAN!C36+PKM!C36+NLR!C36+SSS!C36+SKL!C36+TPT!C36+VSP!C36+VIZ!C36+WG!C36+YSR!C36</f>
        <v>139901</v>
      </c>
      <c r="D34" s="24">
        <f>ASR!D36+ANK!D36+ATP!D36+ANM!D36+BAP!D36+CTR!D36+KON!D36+EG!D36+ELR!D36+GTR!D36+KKD!D36+KRI!D36+KNL!D36+NAN!D36+NTR!D36+PAL!D36+MAN!D36+PKM!D36+NLR!D36+SSS!D36+SKL!D36+TPT!D36+VSP!D36+VIZ!D36+WG!D36+YSR!D36</f>
        <v>24999999.999999996</v>
      </c>
      <c r="E34" s="24">
        <f>ASR!E36+ANK!E36+ATP!E36+ANM!E36+BAP!E36+CTR!E36+KON!E36+EG!E36+ELR!E36+GTR!E36+KKD!E36+KRI!E36+KNL!E36+NAN!E36+NTR!E36+PAL!E36+MAN!E36+PKM!E36+NLR!E36+SSS!E36+SKL!E36+TPT!E36+VSP!E36+VIZ!E36+WG!E36+YSR!E36</f>
        <v>7684</v>
      </c>
      <c r="F34" s="24">
        <f>ASR!F36+ANK!F36+ATP!F36+ANM!F36+BAP!F36+CTR!F36+KON!F36+EG!F36+ELR!F36+GTR!F36+KKD!F36+KRI!F36+KNL!F36+NAN!F36+NTR!F36+PAL!F36+MAN!F36+PKM!F36+NLR!F36+SSS!F36+SKL!F36+TPT!F36+VSP!F36+VIZ!F36+WG!F36+YSR!F36</f>
        <v>5000000</v>
      </c>
      <c r="G34" s="24">
        <f>ASR!G36+ANK!G36+ATP!G36+ANM!G36+BAP!G36+CTR!G36+KON!G36+EG!G36+ELR!G36+GTR!G36+KKD!G36+KRI!G36+KNL!G36+NAN!G36+NTR!G36+PAL!G36+MAN!G36+PKM!G36+NLR!G36+SSS!G36+SKL!G36+TPT!G36+VSP!G36+VIZ!G36+WG!G36+YSR!G36</f>
        <v>2</v>
      </c>
      <c r="H34" s="24">
        <f>ASR!H36+ANK!H36+ATP!H36+ANM!H36+BAP!H36+CTR!H36+KON!H36+EG!H36+ELR!H36+GTR!H36+KKD!H36+KRI!H36+KNL!H36+NAN!H36+NTR!H36+PAL!H36+MAN!H36+PKM!H36+NLR!H36+SSS!H36+SKL!H36+TPT!H36+VSP!H36+VIZ!H36+WG!H36+YSR!H36</f>
        <v>20000</v>
      </c>
      <c r="I34" s="24">
        <f>ASR!I36+ANK!I36+ATP!I36+ANM!I36+BAP!I36+CTR!I36+KON!I36+EG!I36+ELR!I36+GTR!I36+KKD!I36+KRI!I36+KNL!I36+NAN!I36+NTR!I36+PAL!I36+MAN!I36+PKM!I36+NLR!I36+SSS!I36+SKL!I36+TPT!I36+VSP!I36+VIZ!I36+WG!I36+YSR!I36</f>
        <v>945</v>
      </c>
      <c r="J34" s="24">
        <f>ASR!J36+ANK!J36+ATP!J36+ANM!J36+BAP!J36+CTR!J36+KON!J36+EG!J36+ELR!J36+GTR!J36+KKD!J36+KRI!J36+KNL!J36+NAN!J36+NTR!J36+PAL!J36+MAN!J36+PKM!J36+NLR!J36+SSS!J36+SKL!J36+TPT!J36+VSP!J36+VIZ!J36+WG!J36+YSR!J36</f>
        <v>224919.54738152763</v>
      </c>
      <c r="K34" s="24">
        <f>ASR!K36+ANK!K36+ATP!K36+ANM!K36+BAP!K36+CTR!K36+KON!K36+EG!K36+ELR!K36+GTR!K36+KKD!K36+KRI!K36+KNL!K36+NAN!K36+NTR!K36+PAL!K36+MAN!K36+PKM!K36+NLR!K36+SSS!K36+SKL!K36+TPT!K36+VSP!K36+VIZ!K36+WG!K36+YSR!K36</f>
        <v>2177</v>
      </c>
      <c r="L34" s="24">
        <f>ASR!L36+ANK!L36+ATP!L36+ANM!L36+BAP!L36+CTR!L36+KON!L36+EG!L36+ELR!L36+GTR!L36+KKD!L36+KRI!L36+KNL!L36+NAN!L36+NTR!L36+PAL!L36+MAN!L36+PKM!L36+NLR!L36+SSS!L36+SKL!L36+TPT!L36+VSP!L36+VIZ!L36+WG!L36+YSR!L36</f>
        <v>1143933.6642009399</v>
      </c>
      <c r="M34" s="24">
        <f>ASR!M36+ANK!M36+ATP!M36+ANM!M36+BAP!M36+CTR!M36+KON!M36+EG!M36+ELR!M36+GTR!M36+KKD!M36+KRI!M36+KNL!M36+NAN!M36+NTR!M36+PAL!M36+MAN!M36+PKM!M36+NLR!M36+SSS!M36+SKL!M36+TPT!M36+VSP!M36+VIZ!M36+WG!M36+YSR!M36</f>
        <v>62</v>
      </c>
      <c r="N34" s="24">
        <f>ASR!N36+ANK!N36+ATP!N36+ANM!N36+BAP!N36+CTR!N36+KON!N36+EG!N36+ELR!N36+GTR!N36+KKD!N36+KRI!N36+KNL!N36+NAN!N36+NTR!N36+PAL!N36+MAN!N36+PKM!N36+NLR!N36+SSS!N36+SKL!N36+TPT!N36+VSP!N36+VIZ!N36+WG!N36+YSR!N36</f>
        <v>74464.380931251435</v>
      </c>
      <c r="O34" s="24">
        <f>ASR!O36+ANK!O36+ATP!O36+ANM!O36+BAP!O36+CTR!O36+KON!O36+EG!O36+ELR!O36+GTR!O36+KKD!O36+KRI!O36+KNL!O36+NAN!O36+NTR!O36+PAL!O36+MAN!O36+PKM!O36+NLR!O36+SSS!O36+SKL!O36+TPT!O36+VSP!O36+VIZ!O36+WG!O36+YSR!O36</f>
        <v>37</v>
      </c>
      <c r="P34" s="24">
        <f>ASR!P36+ANK!P36+ATP!P36+ANM!P36+BAP!P36+CTR!P36+KON!P36+EG!P36+ELR!P36+GTR!P36+KKD!P36+KRI!P36+KNL!P36+NAN!P36+NTR!P36+PAL!P36+MAN!P36+PKM!P36+NLR!P36+SSS!P36+SKL!P36+TPT!P36+VSP!P36+VIZ!P36+WG!P36+YSR!P36</f>
        <v>180103.07971913952</v>
      </c>
      <c r="Q34" s="24">
        <f>ASR!Q36+ANK!Q36+ATP!Q36+ANM!Q36+BAP!Q36+CTR!Q36+KON!Q36+EG!Q36+ELR!Q36+GTR!Q36+KKD!Q36+KRI!Q36+KNL!Q36+NAN!Q36+NTR!Q36+PAL!Q36+MAN!Q36+PKM!Q36+NLR!Q36+SSS!Q36+SKL!Q36+TPT!Q36+VSP!Q36+VIZ!Q36+WG!Q36+YSR!Q36</f>
        <v>3420</v>
      </c>
      <c r="R34" s="24">
        <f>ASR!R36+ANK!R36+ATP!R36+ANM!R36+BAP!R36+CTR!R36+KON!R36+EG!R36+ELR!R36+GTR!R36+KKD!R36+KRI!R36+KNL!R36+NAN!R36+NTR!R36+PAL!R36+MAN!R36+PKM!R36+NLR!R36+SSS!R36+SKL!R36+TPT!R36+VSP!R36+VIZ!R36+WG!R36+YSR!R36</f>
        <v>360778.1699988186</v>
      </c>
      <c r="S34" s="24">
        <f>ASR!S36+ANK!S36+ATP!S36+ANM!S36+BAP!S36+CTR!S36+KON!S36+EG!S36+ELR!S36+GTR!S36+KKD!S36+KRI!S36+KNL!S36+NAN!S36+NTR!S36+PAL!S36+MAN!S36+PKM!S36+NLR!S36+SSS!S36+SKL!S36+TPT!S36+VSP!S36+VIZ!S36+WG!S36+YSR!S36</f>
        <v>154228</v>
      </c>
      <c r="T34" s="24">
        <f>ASR!T36+ANK!T36+ATP!T36+ANM!T36+BAP!T36+CTR!T36+KON!T36+EG!T36+ELR!T36+GTR!T36+KKD!T36+KRI!T36+KNL!T36+NAN!T36+NTR!T36+PAL!T36+MAN!T36+PKM!T36+NLR!T36+SSS!T36+SKL!T36+TPT!T36+VSP!T36+VIZ!T36+WG!T36+YSR!T36</f>
        <v>32004198.842231687</v>
      </c>
      <c r="U34" s="24">
        <f>ASR!U36+ANK!U36+ATP!U36+ANM!U36+BAP!U36+CTR!U36+KON!U36+EG!U36+ELR!U36+GTR!U36+KKD!U36+KRI!U36+KNL!U36+NAN!U36+NTR!U36+PAL!U36+MAN!U36+PKM!U36+NLR!U36+SSS!U36+SKL!U36+TPT!U36+VSP!U36+VIZ!U36+WG!U36+YSR!U36</f>
        <v>37161</v>
      </c>
      <c r="V34" s="24">
        <f>ASR!V36+ANK!V36+ATP!V36+ANM!V36+BAP!V36+CTR!V36+KON!V36+EG!V36+ELR!V36+GTR!V36+KKD!V36+KRI!V36+KNL!V36+NAN!V36+NTR!V36+PAL!V36+MAN!V36+PKM!V36+NLR!V36+SSS!V36+SKL!V36+TPT!V36+VSP!V36+VIZ!V36+WG!V36+YSR!V36</f>
        <v>15999999.999999996</v>
      </c>
      <c r="W34" s="25">
        <f>S34+U34</f>
        <v>191389</v>
      </c>
      <c r="X34" s="25">
        <f>T34+V34</f>
        <v>48004198.842231683</v>
      </c>
      <c r="Z34" s="29"/>
      <c r="AA34" s="30"/>
    </row>
    <row r="35" spans="1:27" s="3" customFormat="1" x14ac:dyDescent="0.3">
      <c r="A35" s="15">
        <v>28</v>
      </c>
      <c r="B35" s="12" t="s">
        <v>32</v>
      </c>
      <c r="C35" s="24">
        <f>ASR!C37+ANK!C37+ATP!C37+ANM!C37+BAP!C37+CTR!C37+KON!C37+EG!C37+ELR!C37+GTR!C37+KKD!C37+KRI!C37+KNL!C37+NAN!C37+NTR!C37+PAL!C37+MAN!C37+PKM!C37+NLR!C37+SSS!C37+SKL!C37+TPT!C37+VSP!C37+VIZ!C37+WG!C37+YSR!C37</f>
        <v>52719</v>
      </c>
      <c r="D35" s="24">
        <f>ASR!D37+ANK!D37+ATP!D37+ANM!D37+BAP!D37+CTR!D37+KON!D37+EG!D37+ELR!D37+GTR!D37+KKD!D37+KRI!D37+KNL!D37+NAN!D37+NTR!D37+PAL!D37+MAN!D37+PKM!D37+NLR!D37+SSS!D37+SKL!D37+TPT!D37+VSP!D37+VIZ!D37+WG!D37+YSR!D37</f>
        <v>9999999.9999999981</v>
      </c>
      <c r="E35" s="24">
        <f>ASR!E37+ANK!E37+ATP!E37+ANM!E37+BAP!E37+CTR!E37+KON!E37+EG!E37+ELR!E37+GTR!E37+KKD!E37+KRI!E37+KNL!E37+NAN!E37+NTR!E37+PAL!E37+MAN!E37+PKM!E37+NLR!E37+SSS!E37+SKL!E37+TPT!E37+VSP!E37+VIZ!E37+WG!E37+YSR!E37</f>
        <v>28990</v>
      </c>
      <c r="F35" s="24">
        <f>ASR!F37+ANK!F37+ATP!F37+ANM!F37+BAP!F37+CTR!F37+KON!F37+EG!F37+ELR!F37+GTR!F37+KKD!F37+KRI!F37+KNL!F37+NAN!F37+NTR!F37+PAL!F37+MAN!F37+PKM!F37+NLR!F37+SSS!F37+SKL!F37+TPT!F37+VSP!F37+VIZ!F37+WG!F37+YSR!F37</f>
        <v>27000000</v>
      </c>
      <c r="G35" s="24">
        <f>ASR!G37+ANK!G37+ATP!G37+ANM!G37+BAP!G37+CTR!G37+KON!G37+EG!G37+ELR!G37+GTR!G37+KKD!G37+KRI!G37+KNL!G37+NAN!G37+NTR!G37+PAL!G37+MAN!G37+PKM!G37+NLR!G37+SSS!G37+SKL!G37+TPT!G37+VSP!G37+VIZ!G37+WG!G37+YSR!G37</f>
        <v>0</v>
      </c>
      <c r="H35" s="24">
        <f>ASR!H37+ANK!H37+ATP!H37+ANM!H37+BAP!H37+CTR!H37+KON!H37+EG!H37+ELR!H37+GTR!H37+KKD!H37+KRI!H37+KNL!H37+NAN!H37+NTR!H37+PAL!H37+MAN!H37+PKM!H37+NLR!H37+SSS!H37+SKL!H37+TPT!H37+VSP!H37+VIZ!H37+WG!H37+YSR!H37</f>
        <v>0</v>
      </c>
      <c r="I35" s="24">
        <f>ASR!I37+ANK!I37+ATP!I37+ANM!I37+BAP!I37+CTR!I37+KON!I37+EG!I37+ELR!I37+GTR!I37+KKD!I37+KRI!I37+KNL!I37+NAN!I37+NTR!I37+PAL!I37+MAN!I37+PKM!I37+NLR!I37+SSS!I37+SKL!I37+TPT!I37+VSP!I37+VIZ!I37+WG!I37+YSR!I37</f>
        <v>148</v>
      </c>
      <c r="J35" s="24">
        <f>ASR!J37+ANK!J37+ATP!J37+ANM!J37+BAP!J37+CTR!J37+KON!J37+EG!J37+ELR!J37+GTR!J37+KKD!J37+KRI!J37+KNL!J37+NAN!J37+NTR!J37+PAL!J37+MAN!J37+PKM!J37+NLR!J37+SSS!J37+SKL!J37+TPT!J37+VSP!J37+VIZ!J37+WG!J37+YSR!J37</f>
        <v>41247.558604617705</v>
      </c>
      <c r="K35" s="24">
        <f>ASR!K37+ANK!K37+ATP!K37+ANM!K37+BAP!K37+CTR!K37+KON!K37+EG!K37+ELR!K37+GTR!K37+KKD!K37+KRI!K37+KNL!K37+NAN!K37+NTR!K37+PAL!K37+MAN!K37+PKM!K37+NLR!K37+SSS!K37+SKL!K37+TPT!K37+VSP!K37+VIZ!K37+WG!K37+YSR!K37</f>
        <v>333</v>
      </c>
      <c r="L35" s="24">
        <f>ASR!L37+ANK!L37+ATP!L37+ANM!L37+BAP!L37+CTR!L37+KON!L37+EG!L37+ELR!L37+GTR!L37+KKD!L37+KRI!L37+KNL!L37+NAN!L37+NTR!L37+PAL!L37+MAN!L37+PKM!L37+NLR!L37+SSS!L37+SKL!L37+TPT!L37+VSP!L37+VIZ!L37+WG!L37+YSR!L37</f>
        <v>256089.22024723396</v>
      </c>
      <c r="M35" s="24">
        <f>ASR!M37+ANK!M37+ATP!M37+ANM!M37+BAP!M37+CTR!M37+KON!M37+EG!M37+ELR!M37+GTR!M37+KKD!M37+KRI!M37+KNL!M37+NAN!M37+NTR!M37+PAL!M37+MAN!M37+PKM!M37+NLR!M37+SSS!M37+SKL!M37+TPT!M37+VSP!M37+VIZ!M37+WG!M37+YSR!M37</f>
        <v>3</v>
      </c>
      <c r="N35" s="24">
        <f>ASR!N37+ANK!N37+ATP!N37+ANM!N37+BAP!N37+CTR!N37+KON!N37+EG!N37+ELR!N37+GTR!N37+KKD!N37+KRI!N37+KNL!N37+NAN!N37+NTR!N37+PAL!N37+MAN!N37+PKM!N37+NLR!N37+SSS!N37+SKL!N37+TPT!N37+VSP!N37+VIZ!N37+WG!N37+YSR!N37</f>
        <v>2939.3057395659694</v>
      </c>
      <c r="O35" s="24">
        <f>ASR!O37+ANK!O37+ATP!O37+ANM!O37+BAP!O37+CTR!O37+KON!O37+EG!O37+ELR!O37+GTR!O37+KKD!O37+KRI!O37+KNL!O37+NAN!O37+NTR!O37+PAL!O37+MAN!O37+PKM!O37+NLR!O37+SSS!O37+SKL!O37+TPT!O37+VSP!O37+VIZ!O37+WG!O37+YSR!O37</f>
        <v>4</v>
      </c>
      <c r="P35" s="24">
        <f>ASR!P37+ANK!P37+ATP!P37+ANM!P37+BAP!P37+CTR!P37+KON!P37+EG!P37+ELR!P37+GTR!P37+KKD!P37+KRI!P37+KNL!P37+NAN!P37+NTR!P37+PAL!P37+MAN!P37+PKM!P37+NLR!P37+SSS!P37+SKL!P37+TPT!P37+VSP!P37+VIZ!P37+WG!P37+YSR!P37</f>
        <v>3867.8088961032336</v>
      </c>
      <c r="Q35" s="24">
        <f>ASR!Q37+ANK!Q37+ATP!Q37+ANM!Q37+BAP!Q37+CTR!Q37+KON!Q37+EG!Q37+ELR!Q37+GTR!Q37+KKD!Q37+KRI!Q37+KNL!Q37+NAN!Q37+NTR!Q37+PAL!Q37+MAN!Q37+PKM!Q37+NLR!Q37+SSS!Q37+SKL!Q37+TPT!Q37+VSP!Q37+VIZ!Q37+WG!Q37+YSR!Q37</f>
        <v>537</v>
      </c>
      <c r="R35" s="24">
        <f>ASR!R37+ANK!R37+ATP!R37+ANM!R37+BAP!R37+CTR!R37+KON!R37+EG!R37+ELR!R37+GTR!R37+KKD!R37+KRI!R37+KNL!R37+NAN!R37+NTR!R37+PAL!R37+MAN!R37+PKM!R37+NLR!R37+SSS!R37+SKL!R37+TPT!R37+VSP!R37+VIZ!R37+WG!R37+YSR!R37</f>
        <v>195856.10651247908</v>
      </c>
      <c r="S35" s="24">
        <f>ASR!S37+ANK!S37+ATP!S37+ANM!S37+BAP!S37+CTR!S37+KON!S37+EG!S37+ELR!S37+GTR!S37+KKD!S37+KRI!S37+KNL!S37+NAN!S37+NTR!S37+PAL!S37+MAN!S37+PKM!S37+NLR!S37+SSS!S37+SKL!S37+TPT!S37+VSP!S37+VIZ!S37+WG!S37+YSR!S37</f>
        <v>82734</v>
      </c>
      <c r="T35" s="24">
        <f>ASR!T37+ANK!T37+ATP!T37+ANM!T37+BAP!T37+CTR!T37+KON!T37+EG!T37+ELR!T37+GTR!T37+KKD!T37+KRI!T37+KNL!T37+NAN!T37+NTR!T37+PAL!T37+MAN!T37+PKM!T37+NLR!T37+SSS!T37+SKL!T37+TPT!T37+VSP!T37+VIZ!T37+WG!T37+YSR!T37</f>
        <v>37500000.000000007</v>
      </c>
      <c r="U35" s="24">
        <f>ASR!U37+ANK!U37+ATP!U37+ANM!U37+BAP!U37+CTR!U37+KON!U37+EG!U37+ELR!U37+GTR!U37+KKD!U37+KRI!U37+KNL!U37+NAN!U37+NTR!U37+PAL!U37+MAN!U37+PKM!U37+NLR!U37+SSS!U37+SKL!U37+TPT!U37+VSP!U37+VIZ!U37+WG!U37+YSR!U37</f>
        <v>10626</v>
      </c>
      <c r="V35" s="24">
        <f>ASR!V37+ANK!V37+ATP!V37+ANM!V37+BAP!V37+CTR!V37+KON!V37+EG!V37+ELR!V37+GTR!V37+KKD!V37+KRI!V37+KNL!V37+NAN!V37+NTR!V37+PAL!V37+MAN!V37+PKM!V37+NLR!V37+SSS!V37+SKL!V37+TPT!V37+VSP!V37+VIZ!V37+WG!V37+YSR!V37</f>
        <v>9000000</v>
      </c>
      <c r="W35" s="25">
        <f>S35+U35</f>
        <v>93360</v>
      </c>
      <c r="X35" s="25">
        <f>T35+V35</f>
        <v>46500000.000000007</v>
      </c>
      <c r="Z35" s="29"/>
      <c r="AA35" s="30"/>
    </row>
    <row r="36" spans="1:27" s="3" customFormat="1" x14ac:dyDescent="0.3">
      <c r="A36" s="11">
        <v>29</v>
      </c>
      <c r="B36" s="19" t="s">
        <v>33</v>
      </c>
      <c r="C36" s="24">
        <f>ASR!C38+ANK!C38+ATP!C38+ANM!C38+BAP!C38+CTR!C38+KON!C38+EG!C38+ELR!C38+GTR!C38+KKD!C38+KRI!C38+KNL!C38+NAN!C38+NTR!C38+PAL!C38+MAN!C38+PKM!C38+NLR!C38+SSS!C38+SKL!C38+TPT!C38+VSP!C38+VIZ!C38+WG!C38+YSR!C38</f>
        <v>2907</v>
      </c>
      <c r="D36" s="24">
        <f>ASR!D38+ANK!D38+ATP!D38+ANM!D38+BAP!D38+CTR!D38+KON!D38+EG!D38+ELR!D38+GTR!D38+KKD!D38+KRI!D38+KNL!D38+NAN!D38+NTR!D38+PAL!D38+MAN!D38+PKM!D38+NLR!D38+SSS!D38+SKL!D38+TPT!D38+VSP!D38+VIZ!D38+WG!D38+YSR!D38</f>
        <v>499999.99999999994</v>
      </c>
      <c r="E36" s="24">
        <f>ASR!E38+ANK!E38+ATP!E38+ANM!E38+BAP!E38+CTR!E38+KON!E38+EG!E38+ELR!E38+GTR!E38+KKD!E38+KRI!E38+KNL!E38+NAN!E38+NTR!E38+PAL!E38+MAN!E38+PKM!E38+NLR!E38+SSS!E38+SKL!E38+TPT!E38+VSP!E38+VIZ!E38+WG!E38+YSR!E38</f>
        <v>242</v>
      </c>
      <c r="F36" s="24">
        <f>ASR!F38+ANK!F38+ATP!F38+ANM!F38+BAP!F38+CTR!F38+KON!F38+EG!F38+ELR!F38+GTR!F38+KKD!F38+KRI!F38+KNL!F38+NAN!F38+NTR!F38+PAL!F38+MAN!F38+PKM!F38+NLR!F38+SSS!F38+SKL!F38+TPT!F38+VSP!F38+VIZ!F38+WG!F38+YSR!F38</f>
        <v>100000</v>
      </c>
      <c r="G36" s="24">
        <f>ASR!G38+ANK!G38+ATP!G38+ANM!G38+BAP!G38+CTR!G38+KON!G38+EG!G38+ELR!G38+GTR!G38+KKD!G38+KRI!G38+KNL!G38+NAN!G38+NTR!G38+PAL!G38+MAN!G38+PKM!G38+NLR!G38+SSS!G38+SKL!G38+TPT!G38+VSP!G38+VIZ!G38+WG!G38+YSR!G38</f>
        <v>0</v>
      </c>
      <c r="H36" s="24">
        <f>ASR!H38+ANK!H38+ATP!H38+ANM!H38+BAP!H38+CTR!H38+KON!H38+EG!H38+ELR!H38+GTR!H38+KKD!H38+KRI!H38+KNL!H38+NAN!H38+NTR!H38+PAL!H38+MAN!H38+PKM!H38+NLR!H38+SSS!H38+SKL!H38+TPT!H38+VSP!H38+VIZ!H38+WG!H38+YSR!H38</f>
        <v>0</v>
      </c>
      <c r="I36" s="24">
        <f>ASR!I38+ANK!I38+ATP!I38+ANM!I38+BAP!I38+CTR!I38+KON!I38+EG!I38+ELR!I38+GTR!I38+KKD!I38+KRI!I38+KNL!I38+NAN!I38+NTR!I38+PAL!I38+MAN!I38+PKM!I38+NLR!I38+SSS!I38+SKL!I38+TPT!I38+VSP!I38+VIZ!I38+WG!I38+YSR!I38</f>
        <v>119</v>
      </c>
      <c r="J36" s="24">
        <f>ASR!J38+ANK!J38+ATP!J38+ANM!J38+BAP!J38+CTR!J38+KON!J38+EG!J38+ELR!J38+GTR!J38+KKD!J38+KRI!J38+KNL!J38+NAN!J38+NTR!J38+PAL!J38+MAN!J38+PKM!J38+NLR!J38+SSS!J38+SKL!J38+TPT!J38+VSP!J38+VIZ!J38+WG!J38+YSR!J38</f>
        <v>25176.006260303257</v>
      </c>
      <c r="K36" s="24">
        <f>ASR!K38+ANK!K38+ATP!K38+ANM!K38+BAP!K38+CTR!K38+KON!K38+EG!K38+ELR!K38+GTR!K38+KKD!K38+KRI!K38+KNL!K38+NAN!K38+NTR!K38+PAL!K38+MAN!K38+PKM!K38+NLR!K38+SSS!K38+SKL!K38+TPT!K38+VSP!K38+VIZ!K38+WG!K38+YSR!K38</f>
        <v>201</v>
      </c>
      <c r="L36" s="24">
        <f>ASR!L38+ANK!L38+ATP!L38+ANM!L38+BAP!L38+CTR!L38+KON!L38+EG!L38+ELR!L38+GTR!L38+KKD!L38+KRI!L38+KNL!L38+NAN!L38+NTR!L38+PAL!L38+MAN!L38+PKM!L38+NLR!L38+SSS!L38+SKL!L38+TPT!L38+VSP!L38+VIZ!L38+WG!L38+YSR!L38</f>
        <v>151646.93986825939</v>
      </c>
      <c r="M36" s="24">
        <f>ASR!M38+ANK!M38+ATP!M38+ANM!M38+BAP!M38+CTR!M38+KON!M38+EG!M38+ELR!M38+GTR!M38+KKD!M38+KRI!M38+KNL!M38+NAN!M38+NTR!M38+PAL!M38+MAN!M38+PKM!M38+NLR!M38+SSS!M38+SKL!M38+TPT!M38+VSP!M38+VIZ!M38+WG!M38+YSR!M38</f>
        <v>4</v>
      </c>
      <c r="N36" s="24">
        <f>ASR!N38+ANK!N38+ATP!N38+ANM!N38+BAP!N38+CTR!N38+KON!N38+EG!N38+ELR!N38+GTR!N38+KKD!N38+KRI!N38+KNL!N38+NAN!N38+NTR!N38+PAL!N38+MAN!N38+PKM!N38+NLR!N38+SSS!N38+SKL!N38+TPT!N38+VSP!N38+VIZ!N38+WG!N38+YSR!N38</f>
        <v>5234.5393632325759</v>
      </c>
      <c r="O36" s="24">
        <f>ASR!O38+ANK!O38+ATP!O38+ANM!O38+BAP!O38+CTR!O38+KON!O38+EG!O38+ELR!O38+GTR!O38+KKD!O38+KRI!O38+KNL!O38+NAN!O38+NTR!O38+PAL!O38+MAN!O38+PKM!O38+NLR!O38+SSS!O38+SKL!O38+TPT!O38+VSP!O38+VIZ!O38+WG!O38+YSR!O38</f>
        <v>0</v>
      </c>
      <c r="P36" s="24">
        <f>ASR!P38+ANK!P38+ATP!P38+ANM!P38+BAP!P38+CTR!P38+KON!P38+EG!P38+ELR!P38+GTR!P38+KKD!P38+KRI!P38+KNL!P38+NAN!P38+NTR!P38+PAL!P38+MAN!P38+PKM!P38+NLR!P38+SSS!P38+SKL!P38+TPT!P38+VSP!P38+VIZ!P38+WG!P38+YSR!P38</f>
        <v>0</v>
      </c>
      <c r="Q36" s="24">
        <f>ASR!Q38+ANK!Q38+ATP!Q38+ANM!Q38+BAP!Q38+CTR!Q38+KON!Q38+EG!Q38+ELR!Q38+GTR!Q38+KKD!Q38+KRI!Q38+KNL!Q38+NAN!Q38+NTR!Q38+PAL!Q38+MAN!Q38+PKM!Q38+NLR!Q38+SSS!Q38+SKL!Q38+TPT!Q38+VSP!Q38+VIZ!Q38+WG!Q38+YSR!Q38</f>
        <v>1629</v>
      </c>
      <c r="R36" s="24">
        <f>ASR!R38+ANK!R38+ATP!R38+ANM!R38+BAP!R38+CTR!R38+KON!R38+EG!R38+ELR!R38+GTR!R38+KKD!R38+KRI!R38+KNL!R38+NAN!R38+NTR!R38+PAL!R38+MAN!R38+PKM!R38+NLR!R38+SSS!R38+SKL!R38+TPT!R38+VSP!R38+VIZ!R38+WG!R38+YSR!R38</f>
        <v>117942.5145082048</v>
      </c>
      <c r="S36" s="24">
        <f>ASR!S38+ANK!S38+ATP!S38+ANM!S38+BAP!S38+CTR!S38+KON!S38+EG!S38+ELR!S38+GTR!S38+KKD!S38+KRI!S38+KNL!S38+NAN!S38+NTR!S38+PAL!S38+MAN!S38+PKM!S38+NLR!S38+SSS!S38+SKL!S38+TPT!S38+VSP!S38+VIZ!S38+WG!S38+YSR!S38</f>
        <v>5102</v>
      </c>
      <c r="T36" s="24">
        <f>ASR!T38+ANK!T38+ATP!T38+ANM!T38+BAP!T38+CTR!T38+KON!T38+EG!T38+ELR!T38+GTR!T38+KKD!T38+KRI!T38+KNL!T38+NAN!T38+NTR!T38+PAL!T38+MAN!T38+PKM!T38+NLR!T38+SSS!T38+SKL!T38+TPT!T38+VSP!T38+VIZ!T38+WG!T38+YSR!T38</f>
        <v>900000</v>
      </c>
      <c r="U36" s="24">
        <f>ASR!U38+ANK!U38+ATP!U38+ANM!U38+BAP!U38+CTR!U38+KON!U38+EG!U38+ELR!U38+GTR!U38+KKD!U38+KRI!U38+KNL!U38+NAN!U38+NTR!U38+PAL!U38+MAN!U38+PKM!U38+NLR!U38+SSS!U38+SKL!U38+TPT!U38+VSP!U38+VIZ!U38+WG!U38+YSR!U38</f>
        <v>352</v>
      </c>
      <c r="V36" s="24">
        <f>ASR!V38+ANK!V38+ATP!V38+ANM!V38+BAP!V38+CTR!V38+KON!V38+EG!V38+ELR!V38+GTR!V38+KKD!V38+KRI!V38+KNL!V38+NAN!V38+NTR!V38+PAL!V38+MAN!V38+PKM!V38+NLR!V38+SSS!V38+SKL!V38+TPT!V38+VSP!V38+VIZ!V38+WG!V38+YSR!V38</f>
        <v>100000</v>
      </c>
      <c r="W36" s="25">
        <f>S36+U36</f>
        <v>5454</v>
      </c>
      <c r="X36" s="25">
        <f>T36+V36</f>
        <v>1000000</v>
      </c>
      <c r="Z36" s="29"/>
      <c r="AA36" s="30"/>
    </row>
    <row r="37" spans="1:27" s="3" customFormat="1" x14ac:dyDescent="0.3">
      <c r="A37" s="15">
        <v>30</v>
      </c>
      <c r="B37" s="12" t="s">
        <v>34</v>
      </c>
      <c r="C37" s="24">
        <f>ASR!C39+ANK!C39+ATP!C39+ANM!C39+BAP!C39+CTR!C39+KON!C39+EG!C39+ELR!C39+GTR!C39+KKD!C39+KRI!C39+KNL!C39+NAN!C39+NTR!C39+PAL!C39+MAN!C39+PKM!C39+NLR!C39+SSS!C39+SKL!C39+TPT!C39+VSP!C39+VIZ!C39+WG!C39+YSR!C39</f>
        <v>7532</v>
      </c>
      <c r="D37" s="24">
        <f>ASR!D39+ANK!D39+ATP!D39+ANM!D39+BAP!D39+CTR!D39+KON!D39+EG!D39+ELR!D39+GTR!D39+KKD!D39+KRI!D39+KNL!D39+NAN!D39+NTR!D39+PAL!D39+MAN!D39+PKM!D39+NLR!D39+SSS!D39+SKL!D39+TPT!D39+VSP!D39+VIZ!D39+WG!D39+YSR!D39</f>
        <v>1500000</v>
      </c>
      <c r="E37" s="24">
        <f>ASR!E39+ANK!E39+ATP!E39+ANM!E39+BAP!E39+CTR!E39+KON!E39+EG!E39+ELR!E39+GTR!E39+KKD!E39+KRI!E39+KNL!E39+NAN!E39+NTR!E39+PAL!E39+MAN!E39+PKM!E39+NLR!E39+SSS!E39+SKL!E39+TPT!E39+VSP!E39+VIZ!E39+WG!E39+YSR!E39</f>
        <v>155</v>
      </c>
      <c r="F37" s="24">
        <f>ASR!F39+ANK!F39+ATP!F39+ANM!F39+BAP!F39+CTR!F39+KON!F39+EG!F39+ELR!F39+GTR!F39+KKD!F39+KRI!F39+KNL!F39+NAN!F39+NTR!F39+PAL!F39+MAN!F39+PKM!F39+NLR!F39+SSS!F39+SKL!F39+TPT!F39+VSP!F39+VIZ!F39+WG!F39+YSR!F39</f>
        <v>200000</v>
      </c>
      <c r="G37" s="24">
        <f>ASR!G39+ANK!G39+ATP!G39+ANM!G39+BAP!G39+CTR!G39+KON!G39+EG!G39+ELR!G39+GTR!G39+KKD!G39+KRI!G39+KNL!G39+NAN!G39+NTR!G39+PAL!G39+MAN!G39+PKM!G39+NLR!G39+SSS!G39+SKL!G39+TPT!G39+VSP!G39+VIZ!G39+WG!G39+YSR!G39</f>
        <v>0</v>
      </c>
      <c r="H37" s="24">
        <f>ASR!H39+ANK!H39+ATP!H39+ANM!H39+BAP!H39+CTR!H39+KON!H39+EG!H39+ELR!H39+GTR!H39+KKD!H39+KRI!H39+KNL!H39+NAN!H39+NTR!H39+PAL!H39+MAN!H39+PKM!H39+NLR!H39+SSS!H39+SKL!H39+TPT!H39+VSP!H39+VIZ!H39+WG!H39+YSR!H39</f>
        <v>0</v>
      </c>
      <c r="I37" s="24">
        <f>ASR!I39+ANK!I39+ATP!I39+ANM!I39+BAP!I39+CTR!I39+KON!I39+EG!I39+ELR!I39+GTR!I39+KKD!I39+KRI!I39+KNL!I39+NAN!I39+NTR!I39+PAL!I39+MAN!I39+PKM!I39+NLR!I39+SSS!I39+SKL!I39+TPT!I39+VSP!I39+VIZ!I39+WG!I39+YSR!I39</f>
        <v>279</v>
      </c>
      <c r="J37" s="24">
        <f>ASR!J39+ANK!J39+ATP!J39+ANM!J39+BAP!J39+CTR!J39+KON!J39+EG!J39+ELR!J39+GTR!J39+KKD!J39+KRI!J39+KNL!J39+NAN!J39+NTR!J39+PAL!J39+MAN!J39+PKM!J39+NLR!J39+SSS!J39+SKL!J39+TPT!J39+VSP!J39+VIZ!J39+WG!J39+YSR!J39</f>
        <v>76013.670185646479</v>
      </c>
      <c r="K37" s="24">
        <f>ASR!K39+ANK!K39+ATP!K39+ANM!K39+BAP!K39+CTR!K39+KON!K39+EG!K39+ELR!K39+GTR!K39+KKD!K39+KRI!K39+KNL!K39+NAN!K39+NTR!K39+PAL!K39+MAN!K39+PKM!K39+NLR!K39+SSS!K39+SKL!K39+TPT!K39+VSP!K39+VIZ!K39+WG!K39+YSR!K39</f>
        <v>559</v>
      </c>
      <c r="L37" s="24">
        <f>ASR!L39+ANK!L39+ATP!L39+ANM!L39+BAP!L39+CTR!L39+KON!L39+EG!L39+ELR!L39+GTR!L39+KKD!L39+KRI!L39+KNL!L39+NAN!L39+NTR!L39+PAL!L39+MAN!L39+PKM!L39+NLR!L39+SSS!L39+SKL!L39+TPT!L39+VSP!L39+VIZ!L39+WG!L39+YSR!L39</f>
        <v>410744.69633552781</v>
      </c>
      <c r="M37" s="24">
        <f>ASR!M39+ANK!M39+ATP!M39+ANM!M39+BAP!M39+CTR!M39+KON!M39+EG!M39+ELR!M39+GTR!M39+KKD!M39+KRI!M39+KNL!M39+NAN!M39+NTR!M39+PAL!M39+MAN!M39+PKM!M39+NLR!M39+SSS!M39+SKL!M39+TPT!M39+VSP!M39+VIZ!M39+WG!M39+YSR!M39</f>
        <v>3</v>
      </c>
      <c r="N37" s="24">
        <f>ASR!N39+ANK!N39+ATP!N39+ANM!N39+BAP!N39+CTR!N39+KON!N39+EG!N39+ELR!N39+GTR!N39+KKD!N39+KRI!N39+KNL!N39+NAN!N39+NTR!N39+PAL!N39+MAN!N39+PKM!N39+NLR!N39+SSS!N39+SKL!N39+TPT!N39+VSP!N39+VIZ!N39+WG!N39+YSR!N39</f>
        <v>12506.718710718507</v>
      </c>
      <c r="O37" s="24">
        <f>ASR!O39+ANK!O39+ATP!O39+ANM!O39+BAP!O39+CTR!O39+KON!O39+EG!O39+ELR!O39+GTR!O39+KKD!O39+KRI!O39+KNL!O39+NAN!O39+NTR!O39+PAL!O39+MAN!O39+PKM!O39+NLR!O39+SSS!O39+SKL!O39+TPT!O39+VSP!O39+VIZ!O39+WG!O39+YSR!O39</f>
        <v>8</v>
      </c>
      <c r="P37" s="24">
        <f>ASR!P39+ANK!P39+ATP!P39+ANM!P39+BAP!P39+CTR!P39+KON!P39+EG!P39+ELR!P39+GTR!P39+KKD!P39+KRI!P39+KNL!P39+NAN!P39+NTR!P39+PAL!P39+MAN!P39+PKM!P39+NLR!P39+SSS!P39+SKL!P39+TPT!P39+VSP!P39+VIZ!P39+WG!P39+YSR!P39</f>
        <v>40312.202564537627</v>
      </c>
      <c r="Q37" s="24">
        <f>ASR!Q39+ANK!Q39+ATP!Q39+ANM!Q39+BAP!Q39+CTR!Q39+KON!Q39+EG!Q39+ELR!Q39+GTR!Q39+KKD!Q39+KRI!Q39+KNL!Q39+NAN!Q39+NTR!Q39+PAL!Q39+MAN!Q39+PKM!Q39+NLR!Q39+SSS!Q39+SKL!Q39+TPT!Q39+VSP!Q39+VIZ!Q39+WG!Q39+YSR!Q39</f>
        <v>851</v>
      </c>
      <c r="R37" s="24">
        <f>ASR!R39+ANK!R39+ATP!R39+ANM!R39+BAP!R39+CTR!R39+KON!R39+EG!R39+ELR!R39+GTR!R39+KKD!R39+KRI!R39+KNL!R39+NAN!R39+NTR!R39+PAL!R39+MAN!R39+PKM!R39+NLR!R39+SSS!R39+SKL!R39+TPT!R39+VSP!R39+VIZ!R39+WG!R39+YSR!R39</f>
        <v>260422.71220356942</v>
      </c>
      <c r="S37" s="24">
        <f>ASR!S39+ANK!S39+ATP!S39+ANM!S39+BAP!S39+CTR!S39+KON!S39+EG!S39+ELR!S39+GTR!S39+KKD!S39+KRI!S39+KNL!S39+NAN!S39+NTR!S39+PAL!S39+MAN!S39+PKM!S39+NLR!S39+SSS!S39+SKL!S39+TPT!S39+VSP!S39+VIZ!S39+WG!S39+YSR!S39</f>
        <v>9387</v>
      </c>
      <c r="T37" s="24">
        <f>ASR!T39+ANK!T39+ATP!T39+ANM!T39+BAP!T39+CTR!T39+KON!T39+EG!T39+ELR!T39+GTR!T39+KKD!T39+KRI!T39+KNL!T39+NAN!T39+NTR!T39+PAL!T39+MAN!T39+PKM!T39+NLR!T39+SSS!T39+SKL!T39+TPT!T39+VSP!T39+VIZ!T39+WG!T39+YSR!T39</f>
        <v>2500000</v>
      </c>
      <c r="U37" s="24">
        <f>ASR!U39+ANK!U39+ATP!U39+ANM!U39+BAP!U39+CTR!U39+KON!U39+EG!U39+ELR!U39+GTR!U39+KKD!U39+KRI!U39+KNL!U39+NAN!U39+NTR!U39+PAL!U39+MAN!U39+PKM!U39+NLR!U39+SSS!U39+SKL!U39+TPT!U39+VSP!U39+VIZ!U39+WG!U39+YSR!U39</f>
        <v>999</v>
      </c>
      <c r="V37" s="24">
        <f>ASR!V39+ANK!V39+ATP!V39+ANM!V39+BAP!V39+CTR!V39+KON!V39+EG!V39+ELR!V39+GTR!V39+KKD!V39+KRI!V39+KNL!V39+NAN!V39+NTR!V39+PAL!V39+MAN!V39+PKM!V39+NLR!V39+SSS!V39+SKL!V39+TPT!V39+VSP!V39+VIZ!V39+WG!V39+YSR!V39</f>
        <v>499999.99999999994</v>
      </c>
      <c r="W37" s="25">
        <f>S37+U37</f>
        <v>10386</v>
      </c>
      <c r="X37" s="25">
        <f>T37+V37</f>
        <v>3000000</v>
      </c>
      <c r="Z37" s="29"/>
      <c r="AA37" s="30"/>
    </row>
    <row r="38" spans="1:27" s="3" customFormat="1" x14ac:dyDescent="0.3">
      <c r="A38" s="11">
        <v>31</v>
      </c>
      <c r="B38" s="12" t="s">
        <v>35</v>
      </c>
      <c r="C38" s="24">
        <f>ASR!C40+ANK!C40+ATP!C40+ANM!C40+BAP!C40+CTR!C40+KON!C40+EG!C40+ELR!C40+GTR!C40+KKD!C40+KRI!C40+KNL!C40+NAN!C40+NTR!C40+PAL!C40+MAN!C40+PKM!C40+NLR!C40+SSS!C40+SKL!C40+TPT!C40+VSP!C40+VIZ!C40+WG!C40+YSR!C40</f>
        <v>33346</v>
      </c>
      <c r="D38" s="24">
        <f>ASR!D40+ANK!D40+ATP!D40+ANM!D40+BAP!D40+CTR!D40+KON!D40+EG!D40+ELR!D40+GTR!D40+KKD!D40+KRI!D40+KNL!D40+NAN!D40+NTR!D40+PAL!D40+MAN!D40+PKM!D40+NLR!D40+SSS!D40+SKL!D40+TPT!D40+VSP!D40+VIZ!D40+WG!D40+YSR!D40</f>
        <v>6500000</v>
      </c>
      <c r="E38" s="24">
        <f>ASR!E40+ANK!E40+ATP!E40+ANM!E40+BAP!E40+CTR!E40+KON!E40+EG!E40+ELR!E40+GTR!E40+KKD!E40+KRI!E40+KNL!E40+NAN!E40+NTR!E40+PAL!E40+MAN!E40+PKM!E40+NLR!E40+SSS!E40+SKL!E40+TPT!E40+VSP!E40+VIZ!E40+WG!E40+YSR!E40</f>
        <v>146</v>
      </c>
      <c r="F38" s="24">
        <f>ASR!F40+ANK!F40+ATP!F40+ANM!F40+BAP!F40+CTR!F40+KON!F40+EG!F40+ELR!F40+GTR!F40+KKD!F40+KRI!F40+KNL!F40+NAN!F40+NTR!F40+PAL!F40+MAN!F40+PKM!F40+NLR!F40+SSS!F40+SKL!F40+TPT!F40+VSP!F40+VIZ!F40+WG!F40+YSR!F40</f>
        <v>100000</v>
      </c>
      <c r="G38" s="24">
        <f>ASR!G40+ANK!G40+ATP!G40+ANM!G40+BAP!G40+CTR!G40+KON!G40+EG!G40+ELR!G40+GTR!G40+KKD!G40+KRI!G40+KNL!G40+NAN!G40+NTR!G40+PAL!G40+MAN!G40+PKM!G40+NLR!G40+SSS!G40+SKL!G40+TPT!G40+VSP!G40+VIZ!G40+WG!G40+YSR!G40</f>
        <v>0</v>
      </c>
      <c r="H38" s="24">
        <f>ASR!H40+ANK!H40+ATP!H40+ANM!H40+BAP!H40+CTR!H40+KON!H40+EG!H40+ELR!H40+GTR!H40+KKD!H40+KRI!H40+KNL!H40+NAN!H40+NTR!H40+PAL!H40+MAN!H40+PKM!H40+NLR!H40+SSS!H40+SKL!H40+TPT!H40+VSP!H40+VIZ!H40+WG!H40+YSR!H40</f>
        <v>0</v>
      </c>
      <c r="I38" s="24">
        <f>ASR!I40+ANK!I40+ATP!I40+ANM!I40+BAP!I40+CTR!I40+KON!I40+EG!I40+ELR!I40+GTR!I40+KKD!I40+KRI!I40+KNL!I40+NAN!I40+NTR!I40+PAL!I40+MAN!I40+PKM!I40+NLR!I40+SSS!I40+SKL!I40+TPT!I40+VSP!I40+VIZ!I40+WG!I40+YSR!I40</f>
        <v>474</v>
      </c>
      <c r="J38" s="24">
        <f>ASR!J40+ANK!J40+ATP!J40+ANM!J40+BAP!J40+CTR!J40+KON!J40+EG!J40+ELR!J40+GTR!J40+KKD!J40+KRI!J40+KNL!J40+NAN!J40+NTR!J40+PAL!J40+MAN!J40+PKM!J40+NLR!J40+SSS!J40+SKL!J40+TPT!J40+VSP!J40+VIZ!J40+WG!J40+YSR!J40</f>
        <v>98720.507732836573</v>
      </c>
      <c r="K38" s="24">
        <f>ASR!K40+ANK!K40+ATP!K40+ANM!K40+BAP!K40+CTR!K40+KON!K40+EG!K40+ELR!K40+GTR!K40+KKD!K40+KRI!K40+KNL!K40+NAN!K40+NTR!K40+PAL!K40+MAN!K40+PKM!K40+NLR!K40+SSS!K40+SKL!K40+TPT!K40+VSP!K40+VIZ!K40+WG!K40+YSR!K40</f>
        <v>1057</v>
      </c>
      <c r="L38" s="24">
        <f>ASR!L40+ANK!L40+ATP!L40+ANM!L40+BAP!L40+CTR!L40+KON!L40+EG!L40+ELR!L40+GTR!L40+KKD!L40+KRI!L40+KNL!L40+NAN!L40+NTR!L40+PAL!L40+MAN!L40+PKM!L40+NLR!L40+SSS!L40+SKL!L40+TPT!L40+VSP!L40+VIZ!L40+WG!L40+YSR!L40</f>
        <v>604196.07744563848</v>
      </c>
      <c r="M38" s="24">
        <f>ASR!M40+ANK!M40+ATP!M40+ANM!M40+BAP!M40+CTR!M40+KON!M40+EG!M40+ELR!M40+GTR!M40+KKD!M40+KRI!M40+KNL!M40+NAN!M40+NTR!M40+PAL!M40+MAN!M40+PKM!M40+NLR!M40+SSS!M40+SKL!M40+TPT!M40+VSP!M40+VIZ!M40+WG!M40+YSR!M40</f>
        <v>25</v>
      </c>
      <c r="N38" s="24">
        <f>ASR!N40+ANK!N40+ATP!N40+ANM!N40+BAP!N40+CTR!N40+KON!N40+EG!N40+ELR!N40+GTR!N40+KKD!N40+KRI!N40+KNL!N40+NAN!N40+NTR!N40+PAL!N40+MAN!N40+PKM!N40+NLR!N40+SSS!N40+SKL!N40+TPT!N40+VSP!N40+VIZ!N40+WG!N40+YSR!N40</f>
        <v>57831.899432018421</v>
      </c>
      <c r="O38" s="24">
        <f>ASR!O40+ANK!O40+ATP!O40+ANM!O40+BAP!O40+CTR!O40+KON!O40+EG!O40+ELR!O40+GTR!O40+KKD!O40+KRI!O40+KNL!O40+NAN!O40+NTR!O40+PAL!O40+MAN!O40+PKM!O40+NLR!O40+SSS!O40+SKL!O40+TPT!O40+VSP!O40+VIZ!O40+WG!O40+YSR!O40</f>
        <v>9</v>
      </c>
      <c r="P38" s="24">
        <f>ASR!P40+ANK!P40+ATP!P40+ANM!P40+BAP!P40+CTR!P40+KON!P40+EG!P40+ELR!P40+GTR!P40+KKD!P40+KRI!P40+KNL!P40+NAN!P40+NTR!P40+PAL!P40+MAN!P40+PKM!P40+NLR!P40+SSS!P40+SKL!P40+TPT!P40+VSP!P40+VIZ!P40+WG!P40+YSR!P40</f>
        <v>10368.128020006006</v>
      </c>
      <c r="Q38" s="24">
        <f>ASR!Q40+ANK!Q40+ATP!Q40+ANM!Q40+BAP!Q40+CTR!Q40+KON!Q40+EG!Q40+ELR!Q40+GTR!Q40+KKD!Q40+KRI!Q40+KNL!Q40+NAN!Q40+NTR!Q40+PAL!Q40+MAN!Q40+PKM!Q40+NLR!Q40+SSS!Q40+SKL!Q40+TPT!Q40+VSP!Q40+VIZ!Q40+WG!Q40+YSR!Q40</f>
        <v>834</v>
      </c>
      <c r="R38" s="24">
        <f>ASR!R40+ANK!R40+ATP!R40+ANM!R40+BAP!R40+CTR!R40+KON!R40+EG!R40+ELR!R40+GTR!R40+KKD!R40+KRI!R40+KNL!R40+NAN!R40+NTR!R40+PAL!R40+MAN!R40+PKM!R40+NLR!R40+SSS!R40+SKL!R40+TPT!R40+VSP!R40+VIZ!R40+WG!R40+YSR!R40</f>
        <v>128883.38736950075</v>
      </c>
      <c r="S38" s="24">
        <f>ASR!S40+ANK!S40+ATP!S40+ANM!S40+BAP!S40+CTR!S40+KON!S40+EG!S40+ELR!S40+GTR!S40+KKD!S40+KRI!S40+KNL!S40+NAN!S40+NTR!S40+PAL!S40+MAN!S40+PKM!S40+NLR!S40+SSS!S40+SKL!S40+TPT!S40+VSP!S40+VIZ!S40+WG!S40+YSR!S40</f>
        <v>35891</v>
      </c>
      <c r="T38" s="24">
        <f>ASR!T40+ANK!T40+ATP!T40+ANM!T40+BAP!T40+CTR!T40+KON!T40+EG!T40+ELR!T40+GTR!T40+KKD!T40+KRI!T40+KNL!T40+NAN!T40+NTR!T40+PAL!T40+MAN!T40+PKM!T40+NLR!T40+SSS!T40+SKL!T40+TPT!T40+VSP!T40+VIZ!T40+WG!T40+YSR!T40</f>
        <v>7500000</v>
      </c>
      <c r="U38" s="24">
        <f>ASR!U40+ANK!U40+ATP!U40+ANM!U40+BAP!U40+CTR!U40+KON!U40+EG!U40+ELR!U40+GTR!U40+KKD!U40+KRI!U40+KNL!U40+NAN!U40+NTR!U40+PAL!U40+MAN!U40+PKM!U40+NLR!U40+SSS!U40+SKL!U40+TPT!U40+VSP!U40+VIZ!U40+WG!U40+YSR!U40</f>
        <v>3978</v>
      </c>
      <c r="V38" s="24">
        <f>ASR!V40+ANK!V40+ATP!V40+ANM!V40+BAP!V40+CTR!V40+KON!V40+EG!V40+ELR!V40+GTR!V40+KKD!V40+KRI!V40+KNL!V40+NAN!V40+NTR!V40+PAL!V40+MAN!V40+PKM!V40+NLR!V40+SSS!V40+SKL!V40+TPT!V40+VSP!V40+VIZ!V40+WG!V40+YSR!V40</f>
        <v>2000000</v>
      </c>
      <c r="W38" s="25">
        <f>S38+U38</f>
        <v>39869</v>
      </c>
      <c r="X38" s="25">
        <f>T38+V38</f>
        <v>9500000</v>
      </c>
      <c r="Z38" s="29"/>
      <c r="AA38" s="30"/>
    </row>
    <row r="39" spans="1:27" s="3" customFormat="1" x14ac:dyDescent="0.3">
      <c r="A39" s="15">
        <v>32</v>
      </c>
      <c r="B39" s="12" t="s">
        <v>127</v>
      </c>
      <c r="C39" s="24">
        <f>ASR!C41+ANK!C41+ATP!C41+ANM!C41+BAP!C41+CTR!C41+KON!C41+EG!C41+ELR!C41+GTR!C41+KKD!C41+KRI!C41+KNL!C41+NAN!C41+NTR!C41+PAL!C41+MAN!C41+PKM!C41+NLR!C41+SSS!C41+SKL!C41+TPT!C41+VSP!C41+VIZ!C41+WG!C41+YSR!C41</f>
        <v>46439</v>
      </c>
      <c r="D39" s="24">
        <f>ASR!D41+ANK!D41+ATP!D41+ANM!D41+BAP!D41+CTR!D41+KON!D41+EG!D41+ELR!D41+GTR!D41+KKD!D41+KRI!D41+KNL!D41+NAN!D41+NTR!D41+PAL!D41+MAN!D41+PKM!D41+NLR!D41+SSS!D41+SKL!D41+TPT!D41+VSP!D41+VIZ!D41+WG!D41+YSR!D41</f>
        <v>9000000</v>
      </c>
      <c r="E39" s="24">
        <f>ASR!E41+ANK!E41+ATP!E41+ANM!E41+BAP!E41+CTR!E41+KON!E41+EG!E41+ELR!E41+GTR!E41+KKD!E41+KRI!E41+KNL!E41+NAN!E41+NTR!E41+PAL!E41+MAN!E41+PKM!E41+NLR!E41+SSS!E41+SKL!E41+TPT!E41+VSP!E41+VIZ!E41+WG!E41+YSR!E41</f>
        <v>7108</v>
      </c>
      <c r="F39" s="24">
        <f>ASR!F41+ANK!F41+ATP!F41+ANM!F41+BAP!F41+CTR!F41+KON!F41+EG!F41+ELR!F41+GTR!F41+KKD!F41+KRI!F41+KNL!F41+NAN!F41+NTR!F41+PAL!F41+MAN!F41+PKM!F41+NLR!F41+SSS!F41+SKL!F41+TPT!F41+VSP!F41+VIZ!F41+WG!F41+YSR!F41</f>
        <v>6099999.9999999981</v>
      </c>
      <c r="G39" s="24">
        <f>ASR!G41+ANK!G41+ATP!G41+ANM!G41+BAP!G41+CTR!G41+KON!G41+EG!G41+ELR!G41+GTR!G41+KKD!G41+KRI!G41+KNL!G41+NAN!G41+NTR!G41+PAL!G41+MAN!G41+PKM!G41+NLR!G41+SSS!G41+SKL!G41+TPT!G41+VSP!G41+VIZ!G41+WG!G41+YSR!G41</f>
        <v>0</v>
      </c>
      <c r="H39" s="24">
        <f>ASR!H41+ANK!H41+ATP!H41+ANM!H41+BAP!H41+CTR!H41+KON!H41+EG!H41+ELR!H41+GTR!H41+KKD!H41+KRI!H41+KNL!H41+NAN!H41+NTR!H41+PAL!H41+MAN!H41+PKM!H41+NLR!H41+SSS!H41+SKL!H41+TPT!H41+VSP!H41+VIZ!H41+WG!H41+YSR!H41</f>
        <v>0</v>
      </c>
      <c r="I39" s="24">
        <f>ASR!I41+ANK!I41+ATP!I41+ANM!I41+BAP!I41+CTR!I41+KON!I41+EG!I41+ELR!I41+GTR!I41+KKD!I41+KRI!I41+KNL!I41+NAN!I41+NTR!I41+PAL!I41+MAN!I41+PKM!I41+NLR!I41+SSS!I41+SKL!I41+TPT!I41+VSP!I41+VIZ!I41+WG!I41+YSR!I41</f>
        <v>187</v>
      </c>
      <c r="J39" s="24">
        <f>ASR!J41+ANK!J41+ATP!J41+ANM!J41+BAP!J41+CTR!J41+KON!J41+EG!J41+ELR!J41+GTR!J41+KKD!J41+KRI!J41+KNL!J41+NAN!J41+NTR!J41+PAL!J41+MAN!J41+PKM!J41+NLR!J41+SSS!J41+SKL!J41+TPT!J41+VSP!J41+VIZ!J41+WG!J41+YSR!J41</f>
        <v>47333.781706647213</v>
      </c>
      <c r="K39" s="24">
        <f>ASR!K41+ANK!K41+ATP!K41+ANM!K41+BAP!K41+CTR!K41+KON!K41+EG!K41+ELR!K41+GTR!K41+KKD!K41+KRI!K41+KNL!K41+NAN!K41+NTR!K41+PAL!K41+MAN!K41+PKM!K41+NLR!K41+SSS!K41+SKL!K41+TPT!K41+VSP!K41+VIZ!K41+WG!K41+YSR!K41</f>
        <v>438</v>
      </c>
      <c r="L39" s="24">
        <f>ASR!L41+ANK!L41+ATP!L41+ANM!L41+BAP!L41+CTR!L41+KON!L41+EG!L41+ELR!L41+GTR!L41+KKD!L41+KRI!L41+KNL!L41+NAN!L41+NTR!L41+PAL!L41+MAN!L41+PKM!L41+NLR!L41+SSS!L41+SKL!L41+TPT!L41+VSP!L41+VIZ!L41+WG!L41+YSR!L41</f>
        <v>235608.9347925164</v>
      </c>
      <c r="M39" s="24">
        <f>ASR!M41+ANK!M41+ATP!M41+ANM!M41+BAP!M41+CTR!M41+KON!M41+EG!M41+ELR!M41+GTR!M41+KKD!M41+KRI!M41+KNL!M41+NAN!M41+NTR!M41+PAL!M41+MAN!M41+PKM!M41+NLR!M41+SSS!M41+SKL!M41+TPT!M41+VSP!M41+VIZ!M41+WG!M41+YSR!M41</f>
        <v>28</v>
      </c>
      <c r="N39" s="24">
        <f>ASR!N41+ANK!N41+ATP!N41+ANM!N41+BAP!N41+CTR!N41+KON!N41+EG!N41+ELR!N41+GTR!N41+KKD!N41+KRI!N41+KNL!N41+NAN!N41+NTR!N41+PAL!N41+MAN!N41+PKM!N41+NLR!N41+SSS!N41+SKL!N41+TPT!N41+VSP!N41+VIZ!N41+WG!N41+YSR!N41</f>
        <v>7174.0815119220779</v>
      </c>
      <c r="O39" s="24">
        <f>ASR!O41+ANK!O41+ATP!O41+ANM!O41+BAP!O41+CTR!O41+KON!O41+EG!O41+ELR!O41+GTR!O41+KKD!O41+KRI!O41+KNL!O41+NAN!O41+NTR!O41+PAL!O41+MAN!O41+PKM!O41+NLR!O41+SSS!O41+SKL!O41+TPT!O41+VSP!O41+VIZ!O41+WG!O41+YSR!O41</f>
        <v>11</v>
      </c>
      <c r="P39" s="24">
        <f>ASR!P41+ANK!P41+ATP!P41+ANM!P41+BAP!P41+CTR!P41+KON!P41+EG!P41+ELR!P41+GTR!P41+KKD!P41+KRI!P41+KNL!P41+NAN!P41+NTR!P41+PAL!P41+MAN!P41+PKM!P41+NLR!P41+SSS!P41+SKL!P41+TPT!P41+VSP!P41+VIZ!P41+WG!P41+YSR!P41</f>
        <v>3376.3093916899743</v>
      </c>
      <c r="Q39" s="24">
        <f>ASR!Q41+ANK!Q41+ATP!Q41+ANM!Q41+BAP!Q41+CTR!Q41+KON!Q41+EG!Q41+ELR!Q41+GTR!Q41+KKD!Q41+KRI!Q41+KNL!Q41+NAN!Q41+NTR!Q41+PAL!Q41+MAN!Q41+PKM!Q41+NLR!Q41+SSS!Q41+SKL!Q41+TPT!Q41+VSP!Q41+VIZ!Q41+WG!Q41+YSR!Q41</f>
        <v>974</v>
      </c>
      <c r="R39" s="24">
        <f>ASR!R41+ANK!R41+ATP!R41+ANM!R41+BAP!R41+CTR!R41+KON!R41+EG!R41+ELR!R41+GTR!R41+KKD!R41+KRI!R41+KNL!R41+NAN!R41+NTR!R41+PAL!R41+MAN!R41+PKM!R41+NLR!R41+SSS!R41+SKL!R41+TPT!R41+VSP!R41+VIZ!R41+WG!R41+YSR!R41</f>
        <v>106506.89259722433</v>
      </c>
      <c r="S39" s="24">
        <f>ASR!S41+ANK!S41+ATP!S41+ANM!S41+BAP!S41+CTR!S41+KON!S41+EG!S41+ELR!S41+GTR!S41+KKD!S41+KRI!S41+KNL!S41+NAN!S41+NTR!S41+PAL!S41+MAN!S41+PKM!S41+NLR!S41+SSS!S41+SKL!S41+TPT!S41+VSP!S41+VIZ!S41+WG!S41+YSR!S41</f>
        <v>55185</v>
      </c>
      <c r="T39" s="24">
        <f>ASR!T41+ANK!T41+ATP!T41+ANM!T41+BAP!T41+CTR!T41+KON!T41+EG!T41+ELR!T41+GTR!T41+KKD!T41+KRI!T41+KNL!T41+NAN!T41+NTR!T41+PAL!T41+MAN!T41+PKM!T41+NLR!T41+SSS!T41+SKL!T41+TPT!T41+VSP!T41+VIZ!T41+WG!T41+YSR!T41</f>
        <v>15500000</v>
      </c>
      <c r="U39" s="24">
        <f>ASR!U41+ANK!U41+ATP!U41+ANM!U41+BAP!U41+CTR!U41+KON!U41+EG!U41+ELR!U41+GTR!U41+KKD!U41+KRI!U41+KNL!U41+NAN!U41+NTR!U41+PAL!U41+MAN!U41+PKM!U41+NLR!U41+SSS!U41+SKL!U41+TPT!U41+VSP!U41+VIZ!U41+WG!U41+YSR!U41</f>
        <v>5896</v>
      </c>
      <c r="V39" s="24">
        <f>ASR!V41+ANK!V41+ATP!V41+ANM!V41+BAP!V41+CTR!V41+KON!V41+EG!V41+ELR!V41+GTR!V41+KKD!V41+KRI!V41+KNL!V41+NAN!V41+NTR!V41+PAL!V41+MAN!V41+PKM!V41+NLR!V41+SSS!V41+SKL!V41+TPT!V41+VSP!V41+VIZ!V41+WG!V41+YSR!V41</f>
        <v>2499999.9999999995</v>
      </c>
      <c r="W39" s="25">
        <f>S39+U39</f>
        <v>61081</v>
      </c>
      <c r="X39" s="25">
        <f>T39+V39</f>
        <v>18000000</v>
      </c>
      <c r="Z39" s="29"/>
      <c r="AA39" s="30"/>
    </row>
    <row r="40" spans="1:27" s="3" customFormat="1" x14ac:dyDescent="0.3">
      <c r="A40" s="11">
        <v>33</v>
      </c>
      <c r="B40" s="12" t="s">
        <v>36</v>
      </c>
      <c r="C40" s="24">
        <f>ASR!C42+ANK!C42+ATP!C42+ANM!C42+BAP!C42+CTR!C42+KON!C42+EG!C42+ELR!C42+GTR!C42+KKD!C42+KRI!C42+KNL!C42+NAN!C42+NTR!C42+PAL!C42+MAN!C42+PKM!C42+NLR!C42+SSS!C42+SKL!C42+TPT!C42+VSP!C42+VIZ!C42+WG!C42+YSR!C42</f>
        <v>14464</v>
      </c>
      <c r="D40" s="24">
        <f>ASR!D42+ANK!D42+ATP!D42+ANM!D42+BAP!D42+CTR!D42+KON!D42+EG!D42+ELR!D42+GTR!D42+KKD!D42+KRI!D42+KNL!D42+NAN!D42+NTR!D42+PAL!D42+MAN!D42+PKM!D42+NLR!D42+SSS!D42+SKL!D42+TPT!D42+VSP!D42+VIZ!D42+WG!D42+YSR!D42</f>
        <v>3000000.0000000005</v>
      </c>
      <c r="E40" s="24">
        <f>ASR!E42+ANK!E42+ATP!E42+ANM!E42+BAP!E42+CTR!E42+KON!E42+EG!E42+ELR!E42+GTR!E42+KKD!E42+KRI!E42+KNL!E42+NAN!E42+NTR!E42+PAL!E42+MAN!E42+PKM!E42+NLR!E42+SSS!E42+SKL!E42+TPT!E42+VSP!E42+VIZ!E42+WG!E42+YSR!E42</f>
        <v>7037</v>
      </c>
      <c r="F40" s="24">
        <f>ASR!F42+ANK!F42+ATP!F42+ANM!F42+BAP!F42+CTR!F42+KON!F42+EG!F42+ELR!F42+GTR!F42+KKD!F42+KRI!F42+KNL!F42+NAN!F42+NTR!F42+PAL!F42+MAN!F42+PKM!F42+NLR!F42+SSS!F42+SKL!F42+TPT!F42+VSP!F42+VIZ!F42+WG!F42+YSR!F42</f>
        <v>9000000.0000000019</v>
      </c>
      <c r="G40" s="24">
        <f>ASR!G42+ANK!G42+ATP!G42+ANM!G42+BAP!G42+CTR!G42+KON!G42+EG!G42+ELR!G42+GTR!G42+KKD!G42+KRI!G42+KNL!G42+NAN!G42+NTR!G42+PAL!G42+MAN!G42+PKM!G42+NLR!G42+SSS!G42+SKL!G42+TPT!G42+VSP!G42+VIZ!G42+WG!G42+YSR!G42</f>
        <v>0</v>
      </c>
      <c r="H40" s="24">
        <f>ASR!H42+ANK!H42+ATP!H42+ANM!H42+BAP!H42+CTR!H42+KON!H42+EG!H42+ELR!H42+GTR!H42+KKD!H42+KRI!H42+KNL!H42+NAN!H42+NTR!H42+PAL!H42+MAN!H42+PKM!H42+NLR!H42+SSS!H42+SKL!H42+TPT!H42+VSP!H42+VIZ!H42+WG!H42+YSR!H42</f>
        <v>0</v>
      </c>
      <c r="I40" s="24">
        <f>ASR!I42+ANK!I42+ATP!I42+ANM!I42+BAP!I42+CTR!I42+KON!I42+EG!I42+ELR!I42+GTR!I42+KKD!I42+KRI!I42+KNL!I42+NAN!I42+NTR!I42+PAL!I42+MAN!I42+PKM!I42+NLR!I42+SSS!I42+SKL!I42+TPT!I42+VSP!I42+VIZ!I42+WG!I42+YSR!I42</f>
        <v>224</v>
      </c>
      <c r="J40" s="24">
        <f>ASR!J42+ANK!J42+ATP!J42+ANM!J42+BAP!J42+CTR!J42+KON!J42+EG!J42+ELR!J42+GTR!J42+KKD!J42+KRI!J42+KNL!J42+NAN!J42+NTR!J42+PAL!J42+MAN!J42+PKM!J42+NLR!J42+SSS!J42+SKL!J42+TPT!J42+VSP!J42+VIZ!J42+WG!J42+YSR!J42</f>
        <v>57775.808794735582</v>
      </c>
      <c r="K40" s="24">
        <f>ASR!K42+ANK!K42+ATP!K42+ANM!K42+BAP!K42+CTR!K42+KON!K42+EG!K42+ELR!K42+GTR!K42+KKD!K42+KRI!K42+KNL!K42+NAN!K42+NTR!K42+PAL!K42+MAN!K42+PKM!K42+NLR!K42+SSS!K42+SKL!K42+TPT!K42+VSP!K42+VIZ!K42+WG!K42+YSR!K42</f>
        <v>387</v>
      </c>
      <c r="L40" s="24">
        <f>ASR!L42+ANK!L42+ATP!L42+ANM!L42+BAP!L42+CTR!L42+KON!L42+EG!L42+ELR!L42+GTR!L42+KKD!L42+KRI!L42+KNL!L42+NAN!L42+NTR!L42+PAL!L42+MAN!L42+PKM!L42+NLR!L42+SSS!L42+SKL!L42+TPT!L42+VSP!L42+VIZ!L42+WG!L42+YSR!L42</f>
        <v>263035.18958256493</v>
      </c>
      <c r="M40" s="24">
        <f>ASR!M42+ANK!M42+ATP!M42+ANM!M42+BAP!M42+CTR!M42+KON!M42+EG!M42+ELR!M42+GTR!M42+KKD!M42+KRI!M42+KNL!M42+NAN!M42+NTR!M42+PAL!M42+MAN!M42+PKM!M42+NLR!M42+SSS!M42+SKL!M42+TPT!M42+VSP!M42+VIZ!M42+WG!M42+YSR!M42</f>
        <v>6</v>
      </c>
      <c r="N40" s="24">
        <f>ASR!N42+ANK!N42+ATP!N42+ANM!N42+BAP!N42+CTR!N42+KON!N42+EG!N42+ELR!N42+GTR!N42+KKD!N42+KRI!N42+KNL!N42+NAN!N42+NTR!N42+PAL!N42+MAN!N42+PKM!N42+NLR!N42+SSS!N42+SKL!N42+TPT!N42+VSP!N42+VIZ!N42+WG!N42+YSR!N42</f>
        <v>16797.498065416261</v>
      </c>
      <c r="O40" s="24">
        <f>ASR!O42+ANK!O42+ATP!O42+ANM!O42+BAP!O42+CTR!O42+KON!O42+EG!O42+ELR!O42+GTR!O42+KKD!O42+KRI!O42+KNL!O42+NAN!O42+NTR!O42+PAL!O42+MAN!O42+PKM!O42+NLR!O42+SSS!O42+SKL!O42+TPT!O42+VSP!O42+VIZ!O42+WG!O42+YSR!O42</f>
        <v>7</v>
      </c>
      <c r="P40" s="24">
        <f>ASR!P42+ANK!P42+ATP!P42+ANM!P42+BAP!P42+CTR!P42+KON!P42+EG!P42+ELR!P42+GTR!P42+KKD!P42+KRI!P42+KNL!P42+NAN!P42+NTR!P42+PAL!P42+MAN!P42+PKM!P42+NLR!P42+SSS!P42+SKL!P42+TPT!P42+VSP!P42+VIZ!P42+WG!P42+YSR!P42</f>
        <v>57164.766898699047</v>
      </c>
      <c r="Q40" s="24">
        <f>ASR!Q42+ANK!Q42+ATP!Q42+ANM!Q42+BAP!Q42+CTR!Q42+KON!Q42+EG!Q42+ELR!Q42+GTR!Q42+KKD!Q42+KRI!Q42+KNL!Q42+NAN!Q42+NTR!Q42+PAL!Q42+MAN!Q42+PKM!Q42+NLR!Q42+SSS!Q42+SKL!Q42+TPT!Q42+VSP!Q42+VIZ!Q42+WG!Q42+YSR!Q42</f>
        <v>554</v>
      </c>
      <c r="R40" s="24">
        <f>ASR!R42+ANK!R42+ATP!R42+ANM!R42+BAP!R42+CTR!R42+KON!R42+EG!R42+ELR!R42+GTR!R42+KKD!R42+KRI!R42+KNL!R42+NAN!R42+NTR!R42+PAL!R42+MAN!R42+PKM!R42+NLR!R42+SSS!R42+SKL!R42+TPT!R42+VSP!R42+VIZ!R42+WG!R42+YSR!R42</f>
        <v>109483.73665858434</v>
      </c>
      <c r="S40" s="24">
        <f>ASR!S42+ANK!S42+ATP!S42+ANM!S42+BAP!S42+CTR!S42+KON!S42+EG!S42+ELR!S42+GTR!S42+KKD!S42+KRI!S42+KNL!S42+NAN!S42+NTR!S42+PAL!S42+MAN!S42+PKM!S42+NLR!S42+SSS!S42+SKL!S42+TPT!S42+VSP!S42+VIZ!S42+WG!S42+YSR!S42</f>
        <v>22679</v>
      </c>
      <c r="T40" s="24">
        <f>ASR!T42+ANK!T42+ATP!T42+ANM!T42+BAP!T42+CTR!T42+KON!T42+EG!T42+ELR!T42+GTR!T42+KKD!T42+KRI!T42+KNL!T42+NAN!T42+NTR!T42+PAL!T42+MAN!T42+PKM!T42+NLR!T42+SSS!T42+SKL!T42+TPT!T42+VSP!T42+VIZ!T42+WG!T42+YSR!T42</f>
        <v>12504257.000000002</v>
      </c>
      <c r="U40" s="24">
        <f>ASR!U42+ANK!U42+ATP!U42+ANM!U42+BAP!U42+CTR!U42+KON!U42+EG!U42+ELR!U42+GTR!U42+KKD!U42+KRI!U42+KNL!U42+NAN!U42+NTR!U42+PAL!U42+MAN!U42+PKM!U42+NLR!U42+SSS!U42+SKL!U42+TPT!U42+VSP!U42+VIZ!U42+WG!U42+YSR!U42</f>
        <v>21013</v>
      </c>
      <c r="V40" s="24">
        <f>ASR!V42+ANK!V42+ATP!V42+ANM!V42+BAP!V42+CTR!V42+KON!V42+EG!V42+ELR!V42+GTR!V42+KKD!V42+KRI!V42+KNL!V42+NAN!V42+NTR!V42+PAL!V42+MAN!V42+PKM!V42+NLR!V42+SSS!V42+SKL!V42+TPT!V42+VSP!V42+VIZ!V42+WG!V42+YSR!V42</f>
        <v>14495743</v>
      </c>
      <c r="W40" s="25">
        <f>S40+U40</f>
        <v>43692</v>
      </c>
      <c r="X40" s="25">
        <f>T40+V40</f>
        <v>27000000</v>
      </c>
      <c r="Z40" s="29"/>
      <c r="AA40" s="30"/>
    </row>
    <row r="41" spans="1:27" s="3" customFormat="1" x14ac:dyDescent="0.25">
      <c r="A41" s="93" t="s">
        <v>37</v>
      </c>
      <c r="B41" s="94"/>
      <c r="C41" s="20">
        <f>SUM(C20:C40)</f>
        <v>1121817</v>
      </c>
      <c r="D41" s="20">
        <f>SUM(D20:D40)</f>
        <v>212000000</v>
      </c>
      <c r="E41" s="20">
        <f t="shared" ref="E41" si="4">SUM(E20:E40)</f>
        <v>314617</v>
      </c>
      <c r="F41" s="20">
        <f>SUM(F20:F40)</f>
        <v>235000000</v>
      </c>
      <c r="G41" s="20">
        <f t="shared" ref="G41:T41" si="5">SUM(G20:G40)</f>
        <v>49</v>
      </c>
      <c r="H41" s="20">
        <f t="shared" si="5"/>
        <v>2125000</v>
      </c>
      <c r="I41" s="20">
        <f t="shared" si="5"/>
        <v>16510</v>
      </c>
      <c r="J41" s="20">
        <f t="shared" si="5"/>
        <v>3806722.0330112302</v>
      </c>
      <c r="K41" s="20">
        <f t="shared" si="5"/>
        <v>38154</v>
      </c>
      <c r="L41" s="20">
        <f t="shared" si="5"/>
        <v>20059993.862977501</v>
      </c>
      <c r="M41" s="20">
        <f t="shared" si="5"/>
        <v>895</v>
      </c>
      <c r="N41" s="20">
        <f t="shared" si="5"/>
        <v>1043342.2345527969</v>
      </c>
      <c r="O41" s="20">
        <f t="shared" si="5"/>
        <v>557</v>
      </c>
      <c r="P41" s="20">
        <f t="shared" si="5"/>
        <v>1169703.5447999511</v>
      </c>
      <c r="Q41" s="20">
        <f t="shared" si="5"/>
        <v>75158</v>
      </c>
      <c r="R41" s="20">
        <f t="shared" si="5"/>
        <v>8495143.1180327311</v>
      </c>
      <c r="S41" s="20">
        <f t="shared" si="5"/>
        <v>1567757</v>
      </c>
      <c r="T41" s="20">
        <f t="shared" si="5"/>
        <v>483699904.79337418</v>
      </c>
      <c r="U41" s="20">
        <f t="shared" ref="U41" si="6">SUM(U20:U40)</f>
        <v>650203</v>
      </c>
      <c r="V41" s="20">
        <f t="shared" ref="V41" si="7">SUM(V20:V40)</f>
        <v>298799828.15414077</v>
      </c>
      <c r="W41" s="21">
        <f t="shared" ref="W41" si="8">SUM(W20:W40)</f>
        <v>2217960</v>
      </c>
      <c r="X41" s="21">
        <f t="shared" ref="X41" si="9">SUM(X20:X40)</f>
        <v>782499732.94751489</v>
      </c>
      <c r="Z41" s="29"/>
      <c r="AA41" s="30"/>
    </row>
    <row r="42" spans="1:27" s="3" customFormat="1" x14ac:dyDescent="0.25">
      <c r="A42" s="93" t="s">
        <v>38</v>
      </c>
      <c r="B42" s="94"/>
      <c r="C42" s="20">
        <f>C41+C19</f>
        <v>9629076</v>
      </c>
      <c r="D42" s="20">
        <f>D41+D19</f>
        <v>1757499999.9999998</v>
      </c>
      <c r="E42" s="20">
        <f t="shared" ref="E42" si="10">E41+E19</f>
        <v>885357</v>
      </c>
      <c r="F42" s="20">
        <f>F41+F19</f>
        <v>632500000</v>
      </c>
      <c r="G42" s="20">
        <f t="shared" ref="G42:T42" si="11">G41+G19</f>
        <v>238</v>
      </c>
      <c r="H42" s="20">
        <f t="shared" si="11"/>
        <v>10999900</v>
      </c>
      <c r="I42" s="20">
        <f t="shared" si="11"/>
        <v>64589</v>
      </c>
      <c r="J42" s="20">
        <f t="shared" si="11"/>
        <v>14520779.199963056</v>
      </c>
      <c r="K42" s="20">
        <f t="shared" si="11"/>
        <v>160252</v>
      </c>
      <c r="L42" s="20">
        <f t="shared" si="11"/>
        <v>83758684.768385366</v>
      </c>
      <c r="M42" s="20">
        <f t="shared" si="11"/>
        <v>3263</v>
      </c>
      <c r="N42" s="20">
        <f t="shared" si="11"/>
        <v>3797350.6980466451</v>
      </c>
      <c r="O42" s="20">
        <f t="shared" si="11"/>
        <v>2050</v>
      </c>
      <c r="P42" s="20">
        <f t="shared" si="11"/>
        <v>3324740.134375318</v>
      </c>
      <c r="Q42" s="20">
        <f t="shared" si="11"/>
        <v>369736</v>
      </c>
      <c r="R42" s="20">
        <f t="shared" si="11"/>
        <v>45198171.922173403</v>
      </c>
      <c r="S42" s="20">
        <f t="shared" si="11"/>
        <v>11114561</v>
      </c>
      <c r="T42" s="20">
        <f t="shared" si="11"/>
        <v>2551599626.7229438</v>
      </c>
      <c r="U42" s="20">
        <f t="shared" ref="U42" si="12">U41+U19</f>
        <v>2017704</v>
      </c>
      <c r="V42" s="20">
        <f t="shared" ref="V42:W42" si="13">V41+V19</f>
        <v>1110906000.3999999</v>
      </c>
      <c r="W42" s="21">
        <f t="shared" si="13"/>
        <v>13132264.800000001</v>
      </c>
      <c r="X42" s="21">
        <f t="shared" ref="X42" si="14">X41+X19</f>
        <v>3662505626.9229436</v>
      </c>
      <c r="Z42" s="29"/>
      <c r="AA42" s="30"/>
    </row>
    <row r="43" spans="1:27" s="3" customFormat="1" x14ac:dyDescent="0.3">
      <c r="A43" s="11">
        <v>34</v>
      </c>
      <c r="B43" s="12" t="s">
        <v>39</v>
      </c>
      <c r="C43" s="24">
        <f>ASR!C45+ANK!C45+ATP!C45+ANM!C45+BAP!C45+CTR!C45+KON!C45+EG!C45+ELR!C45+GTR!C45+KKD!C45+KRI!C45+KNL!C45+NAN!C45+NTR!C45+PAL!C45+MAN!C45+PKM!C45+NLR!C45+SSS!C45+SKL!C45+TPT!C45+VSP!C45+VIZ!C45+WG!C45+YSR!C45</f>
        <v>1012171</v>
      </c>
      <c r="D43" s="24">
        <f>ASR!D45+ANK!D45+ATP!D45+ANM!D45+BAP!D45+CTR!D45+KON!D45+EG!D45+ELR!D45+GTR!D45+KKD!D45+KRI!D45+KNL!D45+NAN!D45+NTR!D45+PAL!D45+MAN!D45+PKM!D45+NLR!D45+SSS!D45+SKL!D45+TPT!D45+VSP!D45+VIZ!D45+WG!D45+YSR!D45</f>
        <v>180000000.00000003</v>
      </c>
      <c r="E43" s="24">
        <f>ASR!E45+ANK!E45+ATP!E45+ANM!E45+BAP!E45+CTR!E45+KON!E45+EG!E45+ELR!E45+GTR!E45+KKD!E45+KRI!E45+KNL!E45+NAN!E45+NTR!E45+PAL!E45+MAN!E45+PKM!E45+NLR!E45+SSS!E45+SKL!E45+TPT!E45+VSP!E45+VIZ!E45+WG!E45+YSR!E45</f>
        <v>899</v>
      </c>
      <c r="F43" s="24">
        <f>ASR!F45+ANK!F45+ATP!F45+ANM!F45+BAP!F45+CTR!F45+KON!F45+EG!F45+ELR!F45+GTR!F45+KKD!F45+KRI!F45+KNL!F45+NAN!F45+NTR!F45+PAL!F45+MAN!F45+PKM!F45+NLR!F45+SSS!F45+SKL!F45+TPT!F45+VSP!F45+VIZ!F45+WG!F45+YSR!F45</f>
        <v>499999.99999999988</v>
      </c>
      <c r="G43" s="24">
        <f>ASR!G45+ANK!G45+ATP!G45+ANM!G45+BAP!G45+CTR!G45+KON!G45+EG!G45+ELR!G45+GTR!G45+KKD!G45+KRI!G45+KNL!G45+NAN!G45+NTR!G45+PAL!G45+MAN!G45+PKM!G45+NLR!G45+SSS!G45+SKL!G45+TPT!G45+VSP!G45+VIZ!G45+WG!G45+YSR!G45</f>
        <v>0</v>
      </c>
      <c r="H43" s="24">
        <f>ASR!H45+ANK!H45+ATP!H45+ANM!H45+BAP!H45+CTR!H45+KON!H45+EG!H45+ELR!H45+GTR!H45+KKD!H45+KRI!H45+KNL!H45+NAN!H45+NTR!H45+PAL!H45+MAN!H45+PKM!H45+NLR!H45+SSS!H45+SKL!H45+TPT!H45+VSP!H45+VIZ!H45+WG!H45+YSR!H45</f>
        <v>0</v>
      </c>
      <c r="I43" s="24">
        <f>ASR!I45+ANK!I45+ATP!I45+ANM!I45+BAP!I45+CTR!I45+KON!I45+EG!I45+ELR!I45+GTR!I45+KKD!I45+KRI!I45+KNL!I45+NAN!I45+NTR!I45+PAL!I45+MAN!I45+PKM!I45+NLR!I45+SSS!I45+SKL!I45+TPT!I45+VSP!I45+VIZ!I45+WG!I45+YSR!I45</f>
        <v>15584</v>
      </c>
      <c r="J43" s="24">
        <f>ASR!J45+ANK!J45+ATP!J45+ANM!J45+BAP!J45+CTR!J45+KON!J45+EG!J45+ELR!J45+GTR!J45+KKD!J45+KRI!J45+KNL!J45+NAN!J45+NTR!J45+PAL!J45+MAN!J45+PKM!J45+NLR!J45+SSS!J45+SKL!J45+TPT!J45+VSP!J45+VIZ!J45+WG!J45+YSR!J45</f>
        <v>3535793.5597662828</v>
      </c>
      <c r="K43" s="24">
        <f>ASR!K45+ANK!K45+ATP!K45+ANM!K45+BAP!K45+CTR!K45+KON!K45+EG!K45+ELR!K45+GTR!K45+KKD!K45+KRI!K45+KNL!K45+NAN!K45+NTR!K45+PAL!K45+MAN!K45+PKM!K45+NLR!K45+SSS!K45+SKL!K45+TPT!K45+VSP!K45+VIZ!K45+WG!K45+YSR!K45</f>
        <v>38035</v>
      </c>
      <c r="L43" s="24">
        <f>ASR!L45+ANK!L45+ATP!L45+ANM!L45+BAP!L45+CTR!L45+KON!L45+EG!L45+ELR!L45+GTR!L45+KKD!L45+KRI!L45+KNL!L45+NAN!L45+NTR!L45+PAL!L45+MAN!L45+PKM!L45+NLR!L45+SSS!L45+SKL!L45+TPT!L45+VSP!L45+VIZ!L45+WG!L45+YSR!L45</f>
        <v>21402582.086029503</v>
      </c>
      <c r="M43" s="24">
        <f>ASR!M45+ANK!M45+ATP!M45+ANM!M45+BAP!M45+CTR!M45+KON!M45+EG!M45+ELR!M45+GTR!M45+KKD!M45+KRI!M45+KNL!M45+NAN!M45+NTR!M45+PAL!M45+MAN!M45+PKM!M45+NLR!M45+SSS!M45+SKL!M45+TPT!M45+VSP!M45+VIZ!M45+WG!M45+YSR!M45</f>
        <v>480</v>
      </c>
      <c r="N43" s="24">
        <f>ASR!N45+ANK!N45+ATP!N45+ANM!N45+BAP!N45+CTR!N45+KON!N45+EG!N45+ELR!N45+GTR!N45+KKD!N45+KRI!N45+KNL!N45+NAN!N45+NTR!N45+PAL!N45+MAN!N45+PKM!N45+NLR!N45+SSS!N45+SKL!N45+TPT!N45+VSP!N45+VIZ!N45+WG!N45+YSR!N45</f>
        <v>750598.22402306215</v>
      </c>
      <c r="O43" s="24">
        <f>ASR!O45+ANK!O45+ATP!O45+ANM!O45+BAP!O45+CTR!O45+KON!O45+EG!O45+ELR!O45+GTR!O45+KKD!O45+KRI!O45+KNL!O45+NAN!O45+NTR!O45+PAL!O45+MAN!O45+PKM!O45+NLR!O45+SSS!O45+SKL!O45+TPT!O45+VSP!O45+VIZ!O45+WG!O45+YSR!O45</f>
        <v>263</v>
      </c>
      <c r="P43" s="24">
        <f>ASR!P45+ANK!P45+ATP!P45+ANM!P45+BAP!P45+CTR!P45+KON!P45+EG!P45+ELR!P45+GTR!P45+KKD!P45+KRI!P45+KNL!P45+NAN!P45+NTR!P45+PAL!P45+MAN!P45+PKM!P45+NLR!P45+SSS!P45+SKL!P45+TPT!P45+VSP!P45+VIZ!P45+WG!P45+YSR!P45</f>
        <v>171865.44621774892</v>
      </c>
      <c r="Q43" s="24">
        <f>ASR!Q45+ANK!Q45+ATP!Q45+ANM!Q45+BAP!Q45+CTR!Q45+KON!Q45+EG!Q45+ELR!Q45+GTR!Q45+KKD!Q45+KRI!Q45+KNL!Q45+NAN!Q45+NTR!Q45+PAL!Q45+MAN!Q45+PKM!Q45+NLR!Q45+SSS!Q45+SKL!Q45+TPT!Q45+VSP!Q45+VIZ!Q45+WG!Q45+YSR!Q45</f>
        <v>128452</v>
      </c>
      <c r="R43" s="24">
        <f>ASR!R45+ANK!R45+ATP!R45+ANM!R45+BAP!R45+CTR!R45+KON!R45+EG!R45+ELR!R45+GTR!R45+KKD!R45+KRI!R45+KNL!R45+NAN!R45+NTR!R45+PAL!R45+MAN!R45+PKM!R45+NLR!R45+SSS!R45+SKL!R45+TPT!R45+VSP!R45+VIZ!R45+WG!R45+YSR!R45</f>
        <v>23638628.103663828</v>
      </c>
      <c r="S43" s="24">
        <f>ASR!S45+ANK!S45+ATP!S45+ANM!S45+BAP!S45+CTR!S45+KON!S45+EG!S45+ELR!S45+GTR!S45+KKD!S45+KRI!S45+KNL!S45+NAN!S45+NTR!S45+PAL!S45+MAN!S45+PKM!S45+NLR!S45+SSS!S45+SKL!S45+TPT!S45+VSP!S45+VIZ!S45+WG!S45+YSR!S45</f>
        <v>1195884</v>
      </c>
      <c r="T43" s="24">
        <f>ASR!T45+ANK!T45+ATP!T45+ANM!T45+BAP!T45+CTR!T45+KON!T45+EG!T45+ELR!T45+GTR!T45+KKD!T45+KRI!T45+KNL!T45+NAN!T45+NTR!T45+PAL!T45+MAN!T45+PKM!T45+NLR!T45+SSS!T45+SKL!T45+TPT!T45+VSP!T45+VIZ!T45+WG!T45+YSR!T45</f>
        <v>229999467.41970044</v>
      </c>
      <c r="U43" s="24">
        <f>ASR!U45+ANK!U45+ATP!U45+ANM!U45+BAP!U45+CTR!U45+KON!U45+EG!U45+ELR!U45+GTR!U45+KKD!U45+KRI!U45+KNL!U45+NAN!U45+NTR!U45+PAL!U45+MAN!U45+PKM!U45+NLR!U45+SSS!U45+SKL!U45+TPT!U45+VSP!U45+VIZ!U45+WG!U45+YSR!U45</f>
        <v>79387</v>
      </c>
      <c r="V43" s="24">
        <f>ASR!V45+ANK!V45+ATP!V45+ANM!V45+BAP!V45+CTR!V45+KON!V45+EG!V45+ELR!V45+GTR!V45+KKD!V45+KRI!V45+KNL!V45+NAN!V45+NTR!V45+PAL!V45+MAN!V45+PKM!V45+NLR!V45+SSS!V45+SKL!V45+TPT!V45+VSP!V45+VIZ!V45+WG!V45+YSR!V45</f>
        <v>50000000.000000015</v>
      </c>
      <c r="W43" s="25">
        <f>S43+U43</f>
        <v>1275271</v>
      </c>
      <c r="X43" s="25">
        <f>T43+V43</f>
        <v>279999467.41970044</v>
      </c>
      <c r="Z43" s="29"/>
      <c r="AA43" s="30"/>
    </row>
    <row r="44" spans="1:27" s="3" customFormat="1" x14ac:dyDescent="0.25">
      <c r="A44" s="93" t="s">
        <v>40</v>
      </c>
      <c r="B44" s="94"/>
      <c r="C44" s="20">
        <f>C43</f>
        <v>1012171</v>
      </c>
      <c r="D44" s="20">
        <f>D43</f>
        <v>180000000.00000003</v>
      </c>
      <c r="E44" s="20">
        <f t="shared" ref="E44" si="15">E43</f>
        <v>899</v>
      </c>
      <c r="F44" s="20">
        <f>F43</f>
        <v>499999.99999999988</v>
      </c>
      <c r="G44" s="20">
        <f t="shared" ref="G44:T44" si="16">G43</f>
        <v>0</v>
      </c>
      <c r="H44" s="20">
        <f t="shared" si="16"/>
        <v>0</v>
      </c>
      <c r="I44" s="20">
        <f t="shared" si="16"/>
        <v>15584</v>
      </c>
      <c r="J44" s="20">
        <f t="shared" si="16"/>
        <v>3535793.5597662828</v>
      </c>
      <c r="K44" s="20">
        <f t="shared" si="16"/>
        <v>38035</v>
      </c>
      <c r="L44" s="20">
        <f t="shared" si="16"/>
        <v>21402582.086029503</v>
      </c>
      <c r="M44" s="20">
        <f t="shared" si="16"/>
        <v>480</v>
      </c>
      <c r="N44" s="20">
        <f t="shared" si="16"/>
        <v>750598.22402306215</v>
      </c>
      <c r="O44" s="20">
        <f t="shared" si="16"/>
        <v>263</v>
      </c>
      <c r="P44" s="20">
        <f t="shared" si="16"/>
        <v>171865.44621774892</v>
      </c>
      <c r="Q44" s="20">
        <f t="shared" si="16"/>
        <v>128452</v>
      </c>
      <c r="R44" s="20">
        <f t="shared" si="16"/>
        <v>23638628.103663828</v>
      </c>
      <c r="S44" s="20">
        <f t="shared" si="16"/>
        <v>1195884</v>
      </c>
      <c r="T44" s="20">
        <f t="shared" si="16"/>
        <v>229999467.41970044</v>
      </c>
      <c r="U44" s="20">
        <f t="shared" ref="U44" si="17">U43</f>
        <v>79387</v>
      </c>
      <c r="V44" s="20">
        <f t="shared" ref="V44:W44" si="18">V43</f>
        <v>50000000.000000015</v>
      </c>
      <c r="W44" s="21">
        <f t="shared" si="18"/>
        <v>1275271</v>
      </c>
      <c r="X44" s="21">
        <f t="shared" ref="X44" si="19">X43</f>
        <v>279999467.41970044</v>
      </c>
      <c r="Z44" s="29"/>
      <c r="AA44" s="30"/>
    </row>
    <row r="45" spans="1:27" s="3" customFormat="1" x14ac:dyDescent="0.3">
      <c r="A45" s="11">
        <v>35</v>
      </c>
      <c r="B45" s="22" t="s">
        <v>56</v>
      </c>
      <c r="C45" s="24">
        <f>ASR!C47+ANK!C47+ATP!C47+ANM!C47+BAP!C47+CTR!C47+KON!C47+EG!C47+ELR!C47+GTR!C47+KKD!C47+KRI!C47+KNL!C47+NAN!C47+NTR!C47+PAL!C47+MAN!C47+PKM!C47+NLR!C47+SSS!C47+SKL!C47+TPT!C47+VSP!C47+VIZ!C47+WG!C47+YSR!C47</f>
        <v>933097</v>
      </c>
      <c r="D45" s="24">
        <f>ASR!D47+ANK!D47+ATP!D47+ANM!D47+BAP!D47+CTR!D47+KON!D47+EG!D47+ELR!D47+GTR!D47+KKD!D47+KRI!D47+KNL!D47+NAN!D47+NTR!D47+PAL!D47+MAN!D47+PKM!D47+NLR!D47+SSS!D47+SKL!D47+TPT!D47+VSP!D47+VIZ!D47+WG!D47+YSR!D47</f>
        <v>150000060.43966061</v>
      </c>
      <c r="E45" s="24">
        <f>ASR!E47+ANK!E47+ATP!E47+ANM!E47+BAP!E47+CTR!E47+KON!E47+EG!E47+ELR!E47+GTR!E47+KKD!E47+KRI!E47+KNL!E47+NAN!E47+NTR!E47+PAL!E47+MAN!E47+PKM!E47+NLR!E47+SSS!E47+SKL!E47+TPT!E47+VSP!E47+VIZ!E47+WG!E47+YSR!E47</f>
        <v>30956</v>
      </c>
      <c r="F45" s="24">
        <f>ASR!F47+ANK!F47+ATP!F47+ANM!F47+BAP!F47+CTR!F47+KON!F47+EG!F47+ELR!F47+GTR!F47+KKD!F47+KRI!F47+KNL!F47+NAN!F47+NTR!F47+PAL!F47+MAN!F47+PKM!F47+NLR!F47+SSS!F47+SKL!F47+TPT!F47+VSP!F47+VIZ!F47+WG!F47+YSR!F47</f>
        <v>15000000.000000002</v>
      </c>
      <c r="G45" s="24">
        <f>ASR!G47+ANK!G47+ATP!G47+ANM!G47+BAP!G47+CTR!G47+KON!G47+EG!G47+ELR!G47+GTR!G47+KKD!G47+KRI!G47+KNL!G47+NAN!G47+NTR!G47+PAL!G47+MAN!G47+PKM!G47+NLR!G47+SSS!G47+SKL!G47+TPT!G47+VSP!G47+VIZ!G47+WG!G47+YSR!G47</f>
        <v>0</v>
      </c>
      <c r="H45" s="24">
        <f>ASR!H47+ANK!H47+ATP!H47+ANM!H47+BAP!H47+CTR!H47+KON!H47+EG!H47+ELR!H47+GTR!H47+KKD!H47+KRI!H47+KNL!H47+NAN!H47+NTR!H47+PAL!H47+MAN!H47+PKM!H47+NLR!H47+SSS!H47+SKL!H47+TPT!H47+VSP!H47+VIZ!H47+WG!H47+YSR!H47</f>
        <v>0</v>
      </c>
      <c r="I45" s="24">
        <f>ASR!I47+ANK!I47+ATP!I47+ANM!I47+BAP!I47+CTR!I47+KON!I47+EG!I47+ELR!I47+GTR!I47+KKD!I47+KRI!I47+KNL!I47+NAN!I47+NTR!I47+PAL!I47+MAN!I47+PKM!I47+NLR!I47+SSS!I47+SKL!I47+TPT!I47+VSP!I47+VIZ!I47+WG!I47+YSR!I47</f>
        <v>1043</v>
      </c>
      <c r="J45" s="24">
        <f>ASR!J47+ANK!J47+ATP!J47+ANM!J47+BAP!J47+CTR!J47+KON!J47+EG!J47+ELR!J47+GTR!J47+KKD!J47+KRI!J47+KNL!J47+NAN!J47+NTR!J47+PAL!J47+MAN!J47+PKM!J47+NLR!J47+SSS!J47+SKL!J47+TPT!J47+VSP!J47+VIZ!J47+WG!J47+YSR!J47</f>
        <v>206071.7001478165</v>
      </c>
      <c r="K45" s="24">
        <f>ASR!K47+ANK!K47+ATP!K47+ANM!K47+BAP!K47+CTR!K47+KON!K47+EG!K47+ELR!K47+GTR!K47+KKD!K47+KRI!K47+KNL!K47+NAN!K47+NTR!K47+PAL!K47+MAN!K47+PKM!K47+NLR!K47+SSS!K47+SKL!K47+TPT!K47+VSP!K47+VIZ!K47+WG!K47+YSR!K47</f>
        <v>2135</v>
      </c>
      <c r="L45" s="24">
        <f>ASR!L47+ANK!L47+ATP!L47+ANM!L47+BAP!L47+CTR!L47+KON!L47+EG!L47+ELR!L47+GTR!L47+KKD!L47+KRI!L47+KNL!L47+NAN!L47+NTR!L47+PAL!L47+MAN!L47+PKM!L47+NLR!L47+SSS!L47+SKL!L47+TPT!L47+VSP!L47+VIZ!L47+WG!L47+YSR!L47</f>
        <v>1250744.8576643835</v>
      </c>
      <c r="M45" s="24">
        <f>ASR!M47+ANK!M47+ATP!M47+ANM!M47+BAP!M47+CTR!M47+KON!M47+EG!M47+ELR!M47+GTR!M47+KKD!M47+KRI!M47+KNL!M47+NAN!M47+NTR!M47+PAL!M47+MAN!M47+PKM!M47+NLR!M47+SSS!M47+SKL!M47+TPT!M47+VSP!M47+VIZ!M47+WG!M47+YSR!M47</f>
        <v>64</v>
      </c>
      <c r="N45" s="24">
        <f>ASR!N47+ANK!N47+ATP!N47+ANM!N47+BAP!N47+CTR!N47+KON!N47+EG!N47+ELR!N47+GTR!N47+KKD!N47+KRI!N47+KNL!N47+NAN!N47+NTR!N47+PAL!N47+MAN!N47+PKM!N47+NLR!N47+SSS!N47+SKL!N47+TPT!N47+VSP!N47+VIZ!N47+WG!N47+YSR!N47</f>
        <v>57816.421993866039</v>
      </c>
      <c r="O45" s="24">
        <f>ASR!O47+ANK!O47+ATP!O47+ANM!O47+BAP!O47+CTR!O47+KON!O47+EG!O47+ELR!O47+GTR!O47+KKD!O47+KRI!O47+KNL!O47+NAN!O47+NTR!O47+PAL!O47+MAN!O47+PKM!O47+NLR!O47+SSS!O47+SKL!O47+TPT!O47+VSP!O47+VIZ!O47+WG!O47+YSR!O47</f>
        <v>7</v>
      </c>
      <c r="P45" s="24">
        <f>ASR!P47+ANK!P47+ATP!P47+ANM!P47+BAP!P47+CTR!P47+KON!P47+EG!P47+ELR!P47+GTR!P47+KKD!P47+KRI!P47+KNL!P47+NAN!P47+NTR!P47+PAL!P47+MAN!P47+PKM!P47+NLR!P47+SSS!P47+SKL!P47+TPT!P47+VSP!P47+VIZ!P47+WG!P47+YSR!P47</f>
        <v>4936.4696139986772</v>
      </c>
      <c r="Q45" s="24">
        <f>ASR!Q47+ANK!Q47+ATP!Q47+ANM!Q47+BAP!Q47+CTR!Q47+KON!Q47+EG!Q47+ELR!Q47+GTR!Q47+KKD!Q47+KRI!Q47+KNL!Q47+NAN!Q47+NTR!Q47+PAL!Q47+MAN!Q47+PKM!Q47+NLR!Q47+SSS!Q47+SKL!Q47+TPT!Q47+VSP!Q47+VIZ!Q47+WG!Q47+YSR!Q47</f>
        <v>11334</v>
      </c>
      <c r="R45" s="24">
        <f>ASR!R47+ANK!R47+ATP!R47+ANM!R47+BAP!R47+CTR!R47+KON!R47+EG!R47+ELR!R47+GTR!R47+KKD!R47+KRI!R47+KNL!R47+NAN!R47+NTR!R47+PAL!R47+MAN!R47+PKM!R47+NLR!R47+SSS!R47+SKL!R47+TPT!R47+VSP!R47+VIZ!R47+WG!R47+YSR!R47</f>
        <v>1480430.5505799365</v>
      </c>
      <c r="S45" s="24">
        <f>ASR!S47+ANK!S47+ATP!S47+ANM!S47+BAP!S47+CTR!S47+KON!S47+EG!S47+ELR!S47+GTR!S47+KKD!S47+KRI!S47+KNL!S47+NAN!S47+NTR!S47+PAL!S47+MAN!S47+PKM!S47+NLR!S47+SSS!S47+SKL!S47+TPT!S47+VSP!S47+VIZ!S47+WG!S47+YSR!S47</f>
        <v>978636</v>
      </c>
      <c r="T45" s="24">
        <f>ASR!T47+ANK!T47+ATP!T47+ANM!T47+BAP!T47+CTR!T47+KON!T47+EG!T47+ELR!T47+GTR!T47+KKD!T47+KRI!T47+KNL!T47+NAN!T47+NTR!T47+PAL!T47+MAN!T47+PKM!T47+NLR!T47+SSS!T47+SKL!T47+TPT!T47+VSP!T47+VIZ!T47+WG!T47+YSR!T47</f>
        <v>168000060.43966061</v>
      </c>
      <c r="U45" s="24">
        <f>ASR!U47+ANK!U47+ATP!U47+ANM!U47+BAP!U47+CTR!U47+KON!U47+EG!U47+ELR!U47+GTR!U47+KKD!U47+KRI!U47+KNL!U47+NAN!U47+NTR!U47+PAL!U47+MAN!U47+PKM!U47+NLR!U47+SSS!U47+SKL!U47+TPT!U47+VSP!U47+VIZ!U47+WG!U47+YSR!U47</f>
        <v>6793</v>
      </c>
      <c r="V45" s="24">
        <f>ASR!V47+ANK!V47+ATP!V47+ANM!V47+BAP!V47+CTR!V47+KON!V47+EG!V47+ELR!V47+GTR!V47+KKD!V47+KRI!V47+KNL!V47+NAN!V47+NTR!V47+PAL!V47+MAN!V47+PKM!V47+NLR!V47+SSS!V47+SKL!V47+TPT!V47+VSP!V47+VIZ!V47+WG!V47+YSR!V47</f>
        <v>2000000.0000000002</v>
      </c>
      <c r="W45" s="25">
        <f>S45+U45</f>
        <v>985429</v>
      </c>
      <c r="X45" s="25">
        <f>T45+V45</f>
        <v>170000060.43966061</v>
      </c>
      <c r="Z45" s="29"/>
      <c r="AA45" s="30"/>
    </row>
    <row r="46" spans="1:27" s="3" customFormat="1" x14ac:dyDescent="0.3">
      <c r="A46" s="11">
        <v>36</v>
      </c>
      <c r="B46" s="12" t="s">
        <v>57</v>
      </c>
      <c r="C46" s="24">
        <f>ASR!C48+ANK!C48+ATP!C48+ANM!C48+BAP!C48+CTR!C48+KON!C48+EG!C48+ELR!C48+GTR!C48+KKD!C48+KRI!C48+KNL!C48+NAN!C48+NTR!C48+PAL!C48+MAN!C48+PKM!C48+NLR!C48+SSS!C48+SKL!C48+TPT!C48+VSP!C48+VIZ!C48+WG!C48+YSR!C48</f>
        <v>235366</v>
      </c>
      <c r="D46" s="24">
        <f>ASR!D48+ANK!D48+ATP!D48+ANM!D48+BAP!D48+CTR!D48+KON!D48+EG!D48+ELR!D48+GTR!D48+KKD!D48+KRI!D48+KNL!D48+NAN!D48+NTR!D48+PAL!D48+MAN!D48+PKM!D48+NLR!D48+SSS!D48+SKL!D48+TPT!D48+VSP!D48+VIZ!D48+WG!D48+YSR!D48</f>
        <v>33000047.91471342</v>
      </c>
      <c r="E46" s="24">
        <f>ASR!E48+ANK!E48+ATP!E48+ANM!E48+BAP!E48+CTR!E48+KON!E48+EG!E48+ELR!E48+GTR!E48+KKD!E48+KRI!E48+KNL!E48+NAN!E48+NTR!E48+PAL!E48+MAN!E48+PKM!E48+NLR!E48+SSS!E48+SKL!E48+TPT!E48+VSP!E48+VIZ!E48+WG!E48+YSR!E48</f>
        <v>9344</v>
      </c>
      <c r="F46" s="24">
        <f>ASR!F48+ANK!F48+ATP!F48+ANM!F48+BAP!F48+CTR!F48+KON!F48+EG!F48+ELR!F48+GTR!F48+KKD!F48+KRI!F48+KNL!F48+NAN!F48+NTR!F48+PAL!F48+MAN!F48+PKM!F48+NLR!F48+SSS!F48+SKL!F48+TPT!F48+VSP!F48+VIZ!F48+WG!F48+YSR!F48</f>
        <v>3999999.9999999995</v>
      </c>
      <c r="G46" s="24">
        <f>ASR!G48+ANK!G48+ATP!G48+ANM!G48+BAP!G48+CTR!G48+KON!G48+EG!G48+ELR!G48+GTR!G48+KKD!G48+KRI!G48+KNL!G48+NAN!G48+NTR!G48+PAL!G48+MAN!G48+PKM!G48+NLR!G48+SSS!G48+SKL!G48+TPT!G48+VSP!G48+VIZ!G48+WG!G48+YSR!G48</f>
        <v>0</v>
      </c>
      <c r="H46" s="24">
        <f>ASR!H48+ANK!H48+ATP!H48+ANM!H48+BAP!H48+CTR!H48+KON!H48+EG!H48+ELR!H48+GTR!H48+KKD!H48+KRI!H48+KNL!H48+NAN!H48+NTR!H48+PAL!H48+MAN!H48+PKM!H48+NLR!H48+SSS!H48+SKL!H48+TPT!H48+VSP!H48+VIZ!H48+WG!H48+YSR!H48</f>
        <v>0</v>
      </c>
      <c r="I46" s="24">
        <f>ASR!I48+ANK!I48+ATP!I48+ANM!I48+BAP!I48+CTR!I48+KON!I48+EG!I48+ELR!I48+GTR!I48+KKD!I48+KRI!I48+KNL!I48+NAN!I48+NTR!I48+PAL!I48+MAN!I48+PKM!I48+NLR!I48+SSS!I48+SKL!I48+TPT!I48+VSP!I48+VIZ!I48+WG!I48+YSR!I48</f>
        <v>4147</v>
      </c>
      <c r="J46" s="24">
        <f>ASR!J48+ANK!J48+ATP!J48+ANM!J48+BAP!J48+CTR!J48+KON!J48+EG!J48+ELR!J48+GTR!J48+KKD!J48+KRI!J48+KNL!J48+NAN!J48+NTR!J48+PAL!J48+MAN!J48+PKM!J48+NLR!J48+SSS!J48+SKL!J48+TPT!J48+VSP!J48+VIZ!J48+WG!J48+YSR!J48</f>
        <v>778826.20652504021</v>
      </c>
      <c r="K46" s="24">
        <f>ASR!K48+ANK!K48+ATP!K48+ANM!K48+BAP!K48+CTR!K48+KON!K48+EG!K48+ELR!K48+GTR!K48+KKD!K48+KRI!K48+KNL!K48+NAN!K48+NTR!K48+PAL!K48+MAN!K48+PKM!K48+NLR!K48+SSS!K48+SKL!K48+TPT!K48+VSP!K48+VIZ!K48+WG!K48+YSR!K48</f>
        <v>7023</v>
      </c>
      <c r="L46" s="24">
        <f>ASR!L48+ANK!L48+ATP!L48+ANM!L48+BAP!L48+CTR!L48+KON!L48+EG!L48+ELR!L48+GTR!L48+KKD!L48+KRI!L48+KNL!L48+NAN!L48+NTR!L48+PAL!L48+MAN!L48+PKM!L48+NLR!L48+SSS!L48+SKL!L48+TPT!L48+VSP!L48+VIZ!L48+WG!L48+YSR!L48</f>
        <v>3601809.3344671004</v>
      </c>
      <c r="M46" s="24">
        <f>ASR!M48+ANK!M48+ATP!M48+ANM!M48+BAP!M48+CTR!M48+KON!M48+EG!M48+ELR!M48+GTR!M48+KKD!M48+KRI!M48+KNL!M48+NAN!M48+NTR!M48+PAL!M48+MAN!M48+PKM!M48+NLR!M48+SSS!M48+SKL!M48+TPT!M48+VSP!M48+VIZ!M48+WG!M48+YSR!M48</f>
        <v>112</v>
      </c>
      <c r="N46" s="24">
        <f>ASR!N48+ANK!N48+ATP!N48+ANM!N48+BAP!N48+CTR!N48+KON!N48+EG!N48+ELR!N48+GTR!N48+KKD!N48+KRI!N48+KNL!N48+NAN!N48+NTR!N48+PAL!N48+MAN!N48+PKM!N48+NLR!N48+SSS!N48+SKL!N48+TPT!N48+VSP!N48+VIZ!N48+WG!N48+YSR!N48</f>
        <v>150367.51002854444</v>
      </c>
      <c r="O46" s="24">
        <f>ASR!O48+ANK!O48+ATP!O48+ANM!O48+BAP!O48+CTR!O48+KON!O48+EG!O48+ELR!O48+GTR!O48+KKD!O48+KRI!O48+KNL!O48+NAN!O48+NTR!O48+PAL!O48+MAN!O48+PKM!O48+NLR!O48+SSS!O48+SKL!O48+TPT!O48+VSP!O48+VIZ!O48+WG!O48+YSR!O48</f>
        <v>217</v>
      </c>
      <c r="P46" s="24">
        <f>ASR!P48+ANK!P48+ATP!P48+ANM!P48+BAP!P48+CTR!P48+KON!P48+EG!P48+ELR!P48+GTR!P48+KKD!P48+KRI!P48+KNL!P48+NAN!P48+NTR!P48+PAL!P48+MAN!P48+PKM!P48+NLR!P48+SSS!P48+SKL!P48+TPT!P48+VSP!P48+VIZ!P48+WG!P48+YSR!P48</f>
        <v>345393.32848450064</v>
      </c>
      <c r="Q46" s="24">
        <f>ASR!Q48+ANK!Q48+ATP!Q48+ANM!Q48+BAP!Q48+CTR!Q48+KON!Q48+EG!Q48+ELR!Q48+GTR!Q48+KKD!Q48+KRI!Q48+KNL!Q48+NAN!Q48+NTR!Q48+PAL!Q48+MAN!Q48+PKM!Q48+NLR!Q48+SSS!Q48+SKL!Q48+TPT!Q48+VSP!Q48+VIZ!Q48+WG!Q48+YSR!Q48</f>
        <v>17392</v>
      </c>
      <c r="R46" s="24">
        <f>ASR!R48+ANK!R48+ATP!R48+ANM!R48+BAP!R48+CTR!R48+KON!R48+EG!R48+ELR!R48+GTR!R48+KKD!R48+KRI!R48+KNL!R48+NAN!R48+NTR!R48+PAL!R48+MAN!R48+PKM!R48+NLR!R48+SSS!R48+SKL!R48+TPT!R48+VSP!R48+VIZ!R48+WG!R48+YSR!R48</f>
        <v>1123603.6204948144</v>
      </c>
      <c r="S46" s="24">
        <f>ASR!S48+ANK!S48+ATP!S48+ANM!S48+BAP!S48+CTR!S48+KON!S48+EG!S48+ELR!S48+GTR!S48+KKD!S48+KRI!S48+KNL!S48+NAN!S48+NTR!S48+PAL!S48+MAN!S48+PKM!S48+NLR!S48+SSS!S48+SKL!S48+TPT!S48+VSP!S48+VIZ!S48+WG!S48+YSR!S48</f>
        <v>273601</v>
      </c>
      <c r="T46" s="24">
        <f>ASR!T48+ANK!T48+ATP!T48+ANM!T48+BAP!T48+CTR!T48+KON!T48+EG!T48+ELR!T48+GTR!T48+KKD!T48+KRI!T48+KNL!T48+NAN!T48+NTR!T48+PAL!T48+MAN!T48+PKM!T48+NLR!T48+SSS!T48+SKL!T48+TPT!T48+VSP!T48+VIZ!T48+WG!T48+YSR!T48</f>
        <v>43000047.91471342</v>
      </c>
      <c r="U46" s="24">
        <f>ASR!U48+ANK!U48+ATP!U48+ANM!U48+BAP!U48+CTR!U48+KON!U48+EG!U48+ELR!U48+GTR!U48+KKD!U48+KRI!U48+KNL!U48+NAN!U48+NTR!U48+PAL!U48+MAN!U48+PKM!U48+NLR!U48+SSS!U48+SKL!U48+TPT!U48+VSP!U48+VIZ!U48+WG!U48+YSR!U48</f>
        <v>58783</v>
      </c>
      <c r="V46" s="24">
        <f>ASR!V48+ANK!V48+ATP!V48+ANM!V48+BAP!V48+CTR!V48+KON!V48+EG!V48+ELR!V48+GTR!V48+KKD!V48+KRI!V48+KNL!V48+NAN!V48+NTR!V48+PAL!V48+MAN!V48+PKM!V48+NLR!V48+SSS!V48+SKL!V48+TPT!V48+VSP!V48+VIZ!V48+WG!V48+YSR!V48</f>
        <v>17000000</v>
      </c>
      <c r="W46" s="25">
        <f>S46+U46</f>
        <v>332384</v>
      </c>
      <c r="X46" s="25">
        <f>T46+V46</f>
        <v>60000047.91471342</v>
      </c>
      <c r="Z46" s="29"/>
      <c r="AA46" s="30"/>
    </row>
    <row r="47" spans="1:27" s="3" customFormat="1" x14ac:dyDescent="0.3">
      <c r="A47" s="11">
        <v>37</v>
      </c>
      <c r="B47" s="12" t="s">
        <v>58</v>
      </c>
      <c r="C47" s="24">
        <f>ASR!C49+ANK!C49+ATP!C49+ANM!C49+BAP!C49+CTR!C49+KON!C49+EG!C49+ELR!C49+GTR!C49+KKD!C49+KRI!C49+KNL!C49+NAN!C49+NTR!C49+PAL!C49+MAN!C49+PKM!C49+NLR!C49+SSS!C49+SKL!C49+TPT!C49+VSP!C49+VIZ!C49+WG!C49+YSR!C49</f>
        <v>411864</v>
      </c>
      <c r="D47" s="24">
        <f>ASR!D49+ANK!D49+ATP!D49+ANM!D49+BAP!D49+CTR!D49+KON!D49+EG!D49+ELR!D49+GTR!D49+KKD!D49+KRI!D49+KNL!D49+NAN!D49+NTR!D49+PAL!D49+MAN!D49+PKM!D49+NLR!D49+SSS!D49+SKL!D49+TPT!D49+VSP!D49+VIZ!D49+WG!D49+YSR!D49</f>
        <v>73997583.641619071</v>
      </c>
      <c r="E47" s="24">
        <f>ASR!E49+ANK!E49+ATP!E49+ANM!E49+BAP!E49+CTR!E49+KON!E49+EG!E49+ELR!E49+GTR!E49+KKD!E49+KRI!E49+KNL!E49+NAN!E49+NTR!E49+PAL!E49+MAN!E49+PKM!E49+NLR!E49+SSS!E49+SKL!E49+TPT!E49+VSP!E49+VIZ!E49+WG!E49+YSR!E49</f>
        <v>3710</v>
      </c>
      <c r="F47" s="24">
        <f>ASR!F49+ANK!F49+ATP!F49+ANM!F49+BAP!F49+CTR!F49+KON!F49+EG!F49+ELR!F49+GTR!F49+KKD!F49+KRI!F49+KNL!F49+NAN!F49+NTR!F49+PAL!F49+MAN!F49+PKM!F49+NLR!F49+SSS!F49+SKL!F49+TPT!F49+VSP!F49+VIZ!F49+WG!F49+YSR!F49</f>
        <v>3500000</v>
      </c>
      <c r="G47" s="24">
        <f>ASR!G49+ANK!G49+ATP!G49+ANM!G49+BAP!G49+CTR!G49+KON!G49+EG!G49+ELR!G49+GTR!G49+KKD!G49+KRI!G49+KNL!G49+NAN!G49+NTR!G49+PAL!G49+MAN!G49+PKM!G49+NLR!G49+SSS!G49+SKL!G49+TPT!G49+VSP!G49+VIZ!G49+WG!G49+YSR!G49</f>
        <v>0</v>
      </c>
      <c r="H47" s="24">
        <f>ASR!H49+ANK!H49+ATP!H49+ANM!H49+BAP!H49+CTR!H49+KON!H49+EG!H49+ELR!H49+GTR!H49+KKD!H49+KRI!H49+KNL!H49+NAN!H49+NTR!H49+PAL!H49+MAN!H49+PKM!H49+NLR!H49+SSS!H49+SKL!H49+TPT!H49+VSP!H49+VIZ!H49+WG!H49+YSR!H49</f>
        <v>0</v>
      </c>
      <c r="I47" s="24">
        <f>ASR!I49+ANK!I49+ATP!I49+ANM!I49+BAP!I49+CTR!I49+KON!I49+EG!I49+ELR!I49+GTR!I49+KKD!I49+KRI!I49+KNL!I49+NAN!I49+NTR!I49+PAL!I49+MAN!I49+PKM!I49+NLR!I49+SSS!I49+SKL!I49+TPT!I49+VSP!I49+VIZ!I49+WG!I49+YSR!I49</f>
        <v>255</v>
      </c>
      <c r="J47" s="24">
        <f>ASR!J49+ANK!J49+ATP!J49+ANM!J49+BAP!J49+CTR!J49+KON!J49+EG!J49+ELR!J49+GTR!J49+KKD!J49+KRI!J49+KNL!J49+NAN!J49+NTR!J49+PAL!J49+MAN!J49+PKM!J49+NLR!J49+SSS!J49+SKL!J49+TPT!J49+VSP!J49+VIZ!J49+WG!J49+YSR!J49</f>
        <v>71472.138092415829</v>
      </c>
      <c r="K47" s="24">
        <f>ASR!K49+ANK!K49+ATP!K49+ANM!K49+BAP!K49+CTR!K49+KON!K49+EG!K49+ELR!K49+GTR!K49+KKD!K49+KRI!K49+KNL!K49+NAN!K49+NTR!K49+PAL!K49+MAN!K49+PKM!K49+NLR!K49+SSS!K49+SKL!K49+TPT!K49+VSP!K49+VIZ!K49+WG!K49+YSR!K49</f>
        <v>701</v>
      </c>
      <c r="L47" s="24">
        <f>ASR!L49+ANK!L49+ATP!L49+ANM!L49+BAP!L49+CTR!L49+KON!L49+EG!L49+ELR!L49+GTR!L49+KKD!L49+KRI!L49+KNL!L49+NAN!L49+NTR!L49+PAL!L49+MAN!L49+PKM!L49+NLR!L49+SSS!L49+SKL!L49+TPT!L49+VSP!L49+VIZ!L49+WG!L49+YSR!L49</f>
        <v>343262.09283841122</v>
      </c>
      <c r="M47" s="24">
        <f>ASR!M49+ANK!M49+ATP!M49+ANM!M49+BAP!M49+CTR!M49+KON!M49+EG!M49+ELR!M49+GTR!M49+KKD!M49+KRI!M49+KNL!M49+NAN!M49+NTR!M49+PAL!M49+MAN!M49+PKM!M49+NLR!M49+SSS!M49+SKL!M49+TPT!M49+VSP!M49+VIZ!M49+WG!M49+YSR!M49</f>
        <v>22</v>
      </c>
      <c r="N47" s="24">
        <f>ASR!N49+ANK!N49+ATP!N49+ANM!N49+BAP!N49+CTR!N49+KON!N49+EG!N49+ELR!N49+GTR!N49+KKD!N49+KRI!N49+KNL!N49+NAN!N49+NTR!N49+PAL!N49+MAN!N49+PKM!N49+NLR!N49+SSS!N49+SKL!N49+TPT!N49+VSP!N49+VIZ!N49+WG!N49+YSR!N49</f>
        <v>12482.175279199522</v>
      </c>
      <c r="O47" s="24">
        <f>ASR!O49+ANK!O49+ATP!O49+ANM!O49+BAP!O49+CTR!O49+KON!O49+EG!O49+ELR!O49+GTR!O49+KKD!O49+KRI!O49+KNL!O49+NAN!O49+NTR!O49+PAL!O49+MAN!O49+PKM!O49+NLR!O49+SSS!O49+SKL!O49+TPT!O49+VSP!O49+VIZ!O49+WG!O49+YSR!O49</f>
        <v>12</v>
      </c>
      <c r="P47" s="24">
        <f>ASR!P49+ANK!P49+ATP!P49+ANM!P49+BAP!P49+CTR!P49+KON!P49+EG!P49+ELR!P49+GTR!P49+KKD!P49+KRI!P49+KNL!P49+NAN!P49+NTR!P49+PAL!P49+MAN!P49+PKM!P49+NLR!P49+SSS!P49+SKL!P49+TPT!P49+VSP!P49+VIZ!P49+WG!P49+YSR!P49</f>
        <v>1421.0542576015755</v>
      </c>
      <c r="Q47" s="24">
        <f>ASR!Q49+ANK!Q49+ATP!Q49+ANM!Q49+BAP!Q49+CTR!Q49+KON!Q49+EG!Q49+ELR!Q49+GTR!Q49+KKD!Q49+KRI!Q49+KNL!Q49+NAN!Q49+NTR!Q49+PAL!Q49+MAN!Q49+PKM!Q49+NLR!Q49+SSS!Q49+SKL!Q49+TPT!Q49+VSP!Q49+VIZ!Q49+WG!Q49+YSR!Q49</f>
        <v>1008</v>
      </c>
      <c r="R47" s="24">
        <f>ASR!R49+ANK!R49+ATP!R49+ANM!R49+BAP!R49+CTR!R49+KON!R49+EG!R49+ELR!R49+GTR!R49+KKD!R49+KRI!R49+KNL!R49+NAN!R49+NTR!R49+PAL!R49+MAN!R49+PKM!R49+NLR!R49+SSS!R49+SKL!R49+TPT!R49+VSP!R49+VIZ!R49+WG!R49+YSR!R49</f>
        <v>71362.539532371826</v>
      </c>
      <c r="S47" s="24">
        <f>ASR!S49+ANK!S49+ATP!S49+ANM!S49+BAP!S49+CTR!S49+KON!S49+EG!S49+ELR!S49+GTR!S49+KKD!S49+KRI!S49+KNL!S49+NAN!S49+NTR!S49+PAL!S49+MAN!S49+PKM!S49+NLR!S49+SSS!S49+SKL!S49+TPT!S49+VSP!S49+VIZ!S49+WG!S49+YSR!S49</f>
        <v>417572</v>
      </c>
      <c r="T47" s="24">
        <f>ASR!T49+ANK!T49+ATP!T49+ANM!T49+BAP!T49+CTR!T49+KON!T49+EG!T49+ELR!T49+GTR!T49+KKD!T49+KRI!T49+KNL!T49+NAN!T49+NTR!T49+PAL!T49+MAN!T49+PKM!T49+NLR!T49+SSS!T49+SKL!T49+TPT!T49+VSP!T49+VIZ!T49+WG!T49+YSR!T49</f>
        <v>77997583.641619056</v>
      </c>
      <c r="U47" s="24">
        <f>ASR!U49+ANK!U49+ATP!U49+ANM!U49+BAP!U49+CTR!U49+KON!U49+EG!U49+ELR!U49+GTR!U49+KKD!U49+KRI!U49+KNL!U49+NAN!U49+NTR!U49+PAL!U49+MAN!U49+PKM!U49+NLR!U49+SSS!U49+SKL!U49+TPT!U49+VSP!U49+VIZ!U49+WG!U49+YSR!U49</f>
        <v>6012</v>
      </c>
      <c r="V47" s="24">
        <f>ASR!V49+ANK!V49+ATP!V49+ANM!V49+BAP!V49+CTR!V49+KON!V49+EG!V49+ELR!V49+GTR!V49+KKD!V49+KRI!V49+KNL!V49+NAN!V49+NTR!V49+PAL!V49+MAN!V49+PKM!V49+NLR!V49+SSS!V49+SKL!V49+TPT!V49+VSP!V49+VIZ!V49+WG!V49+YSR!V49</f>
        <v>2000000</v>
      </c>
      <c r="W47" s="25">
        <f>S47+U47</f>
        <v>423584</v>
      </c>
      <c r="X47" s="25">
        <f>T47+V47</f>
        <v>79997583.641619056</v>
      </c>
      <c r="Z47" s="29"/>
      <c r="AA47" s="30"/>
    </row>
    <row r="48" spans="1:27" s="3" customFormat="1" x14ac:dyDescent="0.3">
      <c r="A48" s="11">
        <v>38</v>
      </c>
      <c r="B48" s="12" t="s">
        <v>59</v>
      </c>
      <c r="C48" s="24">
        <f>ASR!C50+ANK!C50+ATP!C50+ANM!C50+BAP!C50+CTR!C50+KON!C50+EG!C50+ELR!C50+GTR!C50+KKD!C50+KRI!C50+KNL!C50+NAN!C50+NTR!C50+PAL!C50+MAN!C50+PKM!C50+NLR!C50+SSS!C50+SKL!C50+TPT!C50+VSP!C50+VIZ!C50+WG!C50+YSR!C50</f>
        <v>626598</v>
      </c>
      <c r="D48" s="24">
        <f>ASR!D50+ANK!D50+ATP!D50+ANM!D50+BAP!D50+CTR!D50+KON!D50+EG!D50+ELR!D50+GTR!D50+KKD!D50+KRI!D50+KNL!D50+NAN!D50+NTR!D50+PAL!D50+MAN!D50+PKM!D50+NLR!D50+SSS!D50+SKL!D50+TPT!D50+VSP!D50+VIZ!D50+WG!D50+YSR!D50</f>
        <v>110000131.3387648</v>
      </c>
      <c r="E48" s="24">
        <f>ASR!E50+ANK!E50+ATP!E50+ANM!E50+BAP!E50+CTR!E50+KON!E50+EG!E50+ELR!E50+GTR!E50+KKD!E50+KRI!E50+KNL!E50+NAN!E50+NTR!E50+PAL!E50+MAN!E50+PKM!E50+NLR!E50+SSS!E50+SKL!E50+TPT!E50+VSP!E50+VIZ!E50+WG!E50+YSR!E50</f>
        <v>26679</v>
      </c>
      <c r="F48" s="24">
        <f>ASR!F50+ANK!F50+ATP!F50+ANM!F50+BAP!F50+CTR!F50+KON!F50+EG!F50+ELR!F50+GTR!F50+KKD!F50+KRI!F50+KNL!F50+NAN!F50+NTR!F50+PAL!F50+MAN!F50+PKM!F50+NLR!F50+SSS!F50+SKL!F50+TPT!F50+VSP!F50+VIZ!F50+WG!F50+YSR!F50</f>
        <v>13000000</v>
      </c>
      <c r="G48" s="24">
        <f>ASR!G50+ANK!G50+ATP!G50+ANM!G50+BAP!G50+CTR!G50+KON!G50+EG!G50+ELR!G50+GTR!G50+KKD!G50+KRI!G50+KNL!G50+NAN!G50+NTR!G50+PAL!G50+MAN!G50+PKM!G50+NLR!G50+SSS!G50+SKL!G50+TPT!G50+VSP!G50+VIZ!G50+WG!G50+YSR!G50</f>
        <v>0</v>
      </c>
      <c r="H48" s="24">
        <f>ASR!H50+ANK!H50+ATP!H50+ANM!H50+BAP!H50+CTR!H50+KON!H50+EG!H50+ELR!H50+GTR!H50+KKD!H50+KRI!H50+KNL!H50+NAN!H50+NTR!H50+PAL!H50+MAN!H50+PKM!H50+NLR!H50+SSS!H50+SKL!H50+TPT!H50+VSP!H50+VIZ!H50+WG!H50+YSR!H50</f>
        <v>0</v>
      </c>
      <c r="I48" s="24">
        <f>ASR!I50+ANK!I50+ATP!I50+ANM!I50+BAP!I50+CTR!I50+KON!I50+EG!I50+ELR!I50+GTR!I50+KKD!I50+KRI!I50+KNL!I50+NAN!I50+NTR!I50+PAL!I50+MAN!I50+PKM!I50+NLR!I50+SSS!I50+SKL!I50+TPT!I50+VSP!I50+VIZ!I50+WG!I50+YSR!I50</f>
        <v>1246</v>
      </c>
      <c r="J48" s="24">
        <f>ASR!J50+ANK!J50+ATP!J50+ANM!J50+BAP!J50+CTR!J50+KON!J50+EG!J50+ELR!J50+GTR!J50+KKD!J50+KRI!J50+KNL!J50+NAN!J50+NTR!J50+PAL!J50+MAN!J50+PKM!J50+NLR!J50+SSS!J50+SKL!J50+TPT!J50+VSP!J50+VIZ!J50+WG!J50+YSR!J50</f>
        <v>280064.90203066368</v>
      </c>
      <c r="K48" s="24">
        <f>ASR!K50+ANK!K50+ATP!K50+ANM!K50+BAP!K50+CTR!K50+KON!K50+EG!K50+ELR!K50+GTR!K50+KKD!K50+KRI!K50+KNL!K50+NAN!K50+NTR!K50+PAL!K50+MAN!K50+PKM!K50+NLR!K50+SSS!K50+SKL!K50+TPT!K50+VSP!K50+VIZ!K50+WG!K50+YSR!K50</f>
        <v>2365</v>
      </c>
      <c r="L48" s="24">
        <f>ASR!L50+ANK!L50+ATP!L50+ANM!L50+BAP!L50+CTR!L50+KON!L50+EG!L50+ELR!L50+GTR!L50+KKD!L50+KRI!L50+KNL!L50+NAN!L50+NTR!L50+PAL!L50+MAN!L50+PKM!L50+NLR!L50+SSS!L50+SKL!L50+TPT!L50+VSP!L50+VIZ!L50+WG!L50+YSR!L50</f>
        <v>1361829.4571846584</v>
      </c>
      <c r="M48" s="24">
        <f>ASR!M50+ANK!M50+ATP!M50+ANM!M50+BAP!M50+CTR!M50+KON!M50+EG!M50+ELR!M50+GTR!M50+KKD!M50+KRI!M50+KNL!M50+NAN!M50+NTR!M50+PAL!M50+MAN!M50+PKM!M50+NLR!M50+SSS!M50+SKL!M50+TPT!M50+VSP!M50+VIZ!M50+WG!M50+YSR!M50</f>
        <v>75</v>
      </c>
      <c r="N48" s="24">
        <f>ASR!N50+ANK!N50+ATP!N50+ANM!N50+BAP!N50+CTR!N50+KON!N50+EG!N50+ELR!N50+GTR!N50+KKD!N50+KRI!N50+KNL!N50+NAN!N50+NTR!N50+PAL!N50+MAN!N50+PKM!N50+NLR!N50+SSS!N50+SKL!N50+TPT!N50+VSP!N50+VIZ!N50+WG!N50+YSR!N50</f>
        <v>66298.116170431356</v>
      </c>
      <c r="O48" s="24">
        <f>ASR!O50+ANK!O50+ATP!O50+ANM!O50+BAP!O50+CTR!O50+KON!O50+EG!O50+ELR!O50+GTR!O50+KKD!O50+KRI!O50+KNL!O50+NAN!O50+NTR!O50+PAL!O50+MAN!O50+PKM!O50+NLR!O50+SSS!O50+SKL!O50+TPT!O50+VSP!O50+VIZ!O50+WG!O50+YSR!O50</f>
        <v>8</v>
      </c>
      <c r="P48" s="24">
        <f>ASR!P50+ANK!P50+ATP!P50+ANM!P50+BAP!P50+CTR!P50+KON!P50+EG!P50+ELR!P50+GTR!P50+KKD!P50+KRI!P50+KNL!P50+NAN!P50+NTR!P50+PAL!P50+MAN!P50+PKM!P50+NLR!P50+SSS!P50+SKL!P50+TPT!P50+VSP!P50+VIZ!P50+WG!P50+YSR!P50</f>
        <v>5748.5620730651699</v>
      </c>
      <c r="Q48" s="24">
        <f>ASR!Q50+ANK!Q50+ATP!Q50+ANM!Q50+BAP!Q50+CTR!Q50+KON!Q50+EG!Q50+ELR!Q50+GTR!Q50+KKD!Q50+KRI!Q50+KNL!Q50+NAN!Q50+NTR!Q50+PAL!Q50+MAN!Q50+PKM!Q50+NLR!Q50+SSS!Q50+SKL!Q50+TPT!Q50+VSP!Q50+VIZ!Q50+WG!Q50+YSR!Q50</f>
        <v>7199</v>
      </c>
      <c r="R48" s="24">
        <f>ASR!R50+ANK!R50+ATP!R50+ANM!R50+BAP!R50+CTR!R50+KON!R50+EG!R50+ELR!R50+GTR!R50+KKD!R50+KRI!R50+KNL!R50+NAN!R50+NTR!R50+PAL!R50+MAN!R50+PKM!R50+NLR!R50+SSS!R50+SKL!R50+TPT!R50+VSP!R50+VIZ!R50+WG!R50+YSR!R50</f>
        <v>1286058.9625411814</v>
      </c>
      <c r="S48" s="24">
        <f>ASR!S50+ANK!S50+ATP!S50+ANM!S50+BAP!S50+CTR!S50+KON!S50+EG!S50+ELR!S50+GTR!S50+KKD!S50+KRI!S50+KNL!S50+NAN!S50+NTR!S50+PAL!S50+MAN!S50+PKM!S50+NLR!S50+SSS!S50+SKL!S50+TPT!S50+VSP!S50+VIZ!S50+WG!S50+YSR!S50</f>
        <v>664170</v>
      </c>
      <c r="T48" s="24">
        <f>ASR!T50+ANK!T50+ATP!T50+ANM!T50+BAP!T50+CTR!T50+KON!T50+EG!T50+ELR!T50+GTR!T50+KKD!T50+KRI!T50+KNL!T50+NAN!T50+NTR!T50+PAL!T50+MAN!T50+PKM!T50+NLR!T50+SSS!T50+SKL!T50+TPT!T50+VSP!T50+VIZ!T50+WG!T50+YSR!T50</f>
        <v>126000131.3387648</v>
      </c>
      <c r="U48" s="24">
        <f>ASR!U50+ANK!U50+ATP!U50+ANM!U50+BAP!U50+CTR!U50+KON!U50+EG!U50+ELR!U50+GTR!U50+KKD!U50+KRI!U50+KNL!U50+NAN!U50+NTR!U50+PAL!U50+MAN!U50+PKM!U50+NLR!U50+SSS!U50+SKL!U50+TPT!U50+VSP!U50+VIZ!U50+WG!U50+YSR!U50</f>
        <v>32373</v>
      </c>
      <c r="V48" s="24">
        <f>ASR!V50+ANK!V50+ATP!V50+ANM!V50+BAP!V50+CTR!V50+KON!V50+EG!V50+ELR!V50+GTR!V50+KKD!V50+KRI!V50+KNL!V50+NAN!V50+NTR!V50+PAL!V50+MAN!V50+PKM!V50+NLR!V50+SSS!V50+SKL!V50+TPT!V50+VSP!V50+VIZ!V50+WG!V50+YSR!V50</f>
        <v>13999999.999999998</v>
      </c>
      <c r="W48" s="25">
        <f>S48+U48</f>
        <v>696543</v>
      </c>
      <c r="X48" s="25">
        <f>T48+V48</f>
        <v>140000131.33876479</v>
      </c>
      <c r="Z48" s="29"/>
      <c r="AA48" s="30"/>
    </row>
    <row r="49" spans="1:27" s="3" customFormat="1" x14ac:dyDescent="0.25">
      <c r="A49" s="93" t="s">
        <v>41</v>
      </c>
      <c r="B49" s="94"/>
      <c r="C49" s="20">
        <f>SUM(C45:C48)</f>
        <v>2206925</v>
      </c>
      <c r="D49" s="20">
        <f>SUM(D45:D48)</f>
        <v>366997823.33475786</v>
      </c>
      <c r="E49" s="20">
        <f t="shared" ref="E49" si="20">SUM(E45:E48)</f>
        <v>70689</v>
      </c>
      <c r="F49" s="20">
        <f>SUM(F45:F48)</f>
        <v>35500000</v>
      </c>
      <c r="G49" s="20">
        <f t="shared" ref="G49:T49" si="21">SUM(G45:G48)</f>
        <v>0</v>
      </c>
      <c r="H49" s="20">
        <f t="shared" si="21"/>
        <v>0</v>
      </c>
      <c r="I49" s="20">
        <f t="shared" si="21"/>
        <v>6691</v>
      </c>
      <c r="J49" s="20">
        <f t="shared" si="21"/>
        <v>1336434.9467959362</v>
      </c>
      <c r="K49" s="20">
        <f t="shared" si="21"/>
        <v>12224</v>
      </c>
      <c r="L49" s="20">
        <f t="shared" si="21"/>
        <v>6557645.7421545535</v>
      </c>
      <c r="M49" s="20">
        <f t="shared" si="21"/>
        <v>273</v>
      </c>
      <c r="N49" s="20">
        <f t="shared" si="21"/>
        <v>286964.22347204137</v>
      </c>
      <c r="O49" s="20">
        <f t="shared" si="21"/>
        <v>244</v>
      </c>
      <c r="P49" s="20">
        <f t="shared" si="21"/>
        <v>357499.414429166</v>
      </c>
      <c r="Q49" s="20">
        <f t="shared" si="21"/>
        <v>36933</v>
      </c>
      <c r="R49" s="20">
        <f t="shared" si="21"/>
        <v>3961455.6731483042</v>
      </c>
      <c r="S49" s="20">
        <f t="shared" si="21"/>
        <v>2333979</v>
      </c>
      <c r="T49" s="20">
        <f t="shared" si="21"/>
        <v>414997823.33475786</v>
      </c>
      <c r="U49" s="20">
        <f t="shared" ref="U49" si="22">SUM(U45:U48)</f>
        <v>103961</v>
      </c>
      <c r="V49" s="20">
        <f t="shared" ref="V49" si="23">SUM(V45:V48)</f>
        <v>35000000</v>
      </c>
      <c r="W49" s="21">
        <f t="shared" ref="W49" si="24">SUM(W45:W48)</f>
        <v>2437940</v>
      </c>
      <c r="X49" s="21">
        <f t="shared" ref="X49" si="25">SUM(X45:X48)</f>
        <v>449997823.33475786</v>
      </c>
      <c r="Z49" s="29"/>
      <c r="AA49" s="30"/>
    </row>
    <row r="50" spans="1:27" s="3" customFormat="1" x14ac:dyDescent="0.3">
      <c r="A50" s="15">
        <v>39</v>
      </c>
      <c r="B50" s="12" t="s">
        <v>60</v>
      </c>
      <c r="C50" s="24">
        <f>ASR!C52+ANK!C52+ATP!C52+ANM!C52+BAP!C52+CTR!C52+KON!C52+EG!C52+ELR!C52+GTR!C52+KKD!C52+KRI!C52+KNL!C52+NAN!C52+NTR!C52+PAL!C52+MAN!C52+PKM!C52+NLR!C52+SSS!C52+SKL!C52+TPT!C52+VSP!C52+VIZ!C52+WG!C52+YSR!C52</f>
        <v>1025</v>
      </c>
      <c r="D50" s="24">
        <f>ASR!D52+ANK!D52+ATP!D52+ANM!D52+BAP!D52+CTR!D52+KON!D52+EG!D52+ELR!D52+GTR!D52+KKD!D52+KRI!D52+KNL!D52+NAN!D52+NTR!D52+PAL!D52+MAN!D52+PKM!D52+NLR!D52+SSS!D52+SKL!D52+TPT!D52+VSP!D52+VIZ!D52+WG!D52+YSR!D52</f>
        <v>200000.00000000003</v>
      </c>
      <c r="E50" s="24">
        <f>ASR!E52+ANK!E52+ATP!E52+ANM!E52+BAP!E52+CTR!E52+KON!E52+EG!E52+ELR!E52+GTR!E52+KKD!E52+KRI!E52+KNL!E52+NAN!E52+NTR!E52+PAL!E52+MAN!E52+PKM!E52+NLR!E52+SSS!E52+SKL!E52+TPT!E52+VSP!E52+VIZ!E52+WG!E52+YSR!E52</f>
        <v>3024</v>
      </c>
      <c r="F50" s="24">
        <f>ASR!F52+ANK!F52+ATP!F52+ANM!F52+BAP!F52+CTR!F52+KON!F52+EG!F52+ELR!F52+GTR!F52+KKD!F52+KRI!F52+KNL!F52+NAN!F52+NTR!F52+PAL!F52+MAN!F52+PKM!F52+NLR!F52+SSS!F52+SKL!F52+TPT!F52+VSP!F52+VIZ!F52+WG!F52+YSR!F52</f>
        <v>2300000</v>
      </c>
      <c r="G50" s="24">
        <f>ASR!G52+ANK!G52+ATP!G52+ANM!G52+BAP!G52+CTR!G52+KON!G52+EG!G52+ELR!G52+GTR!G52+KKD!G52+KRI!G52+KNL!G52+NAN!G52+NTR!G52+PAL!G52+MAN!G52+PKM!G52+NLR!G52+SSS!G52+SKL!G52+TPT!G52+VSP!G52+VIZ!G52+WG!G52+YSR!G52</f>
        <v>0</v>
      </c>
      <c r="H50" s="24">
        <f>ASR!H52+ANK!H52+ATP!H52+ANM!H52+BAP!H52+CTR!H52+KON!H52+EG!H52+ELR!H52+GTR!H52+KKD!H52+KRI!H52+KNL!H52+NAN!H52+NTR!H52+PAL!H52+MAN!H52+PKM!H52+NLR!H52+SSS!H52+SKL!H52+TPT!H52+VSP!H52+VIZ!H52+WG!H52+YSR!H52</f>
        <v>0</v>
      </c>
      <c r="I50" s="24">
        <f>ASR!I52+ANK!I52+ATP!I52+ANM!I52+BAP!I52+CTR!I52+KON!I52+EG!I52+ELR!I52+GTR!I52+KKD!I52+KRI!I52+KNL!I52+NAN!I52+NTR!I52+PAL!I52+MAN!I52+PKM!I52+NLR!I52+SSS!I52+SKL!I52+TPT!I52+VSP!I52+VIZ!I52+WG!I52+YSR!I52</f>
        <v>221</v>
      </c>
      <c r="J50" s="24">
        <f>ASR!J52+ANK!J52+ATP!J52+ANM!J52+BAP!J52+CTR!J52+KON!J52+EG!J52+ELR!J52+GTR!J52+KKD!J52+KRI!J52+KNL!J52+NAN!J52+NTR!J52+PAL!J52+MAN!J52+PKM!J52+NLR!J52+SSS!J52+SKL!J52+TPT!J52+VSP!J52+VIZ!J52+WG!J52+YSR!J52</f>
        <v>57653.566029484558</v>
      </c>
      <c r="K50" s="24">
        <f>ASR!K52+ANK!K52+ATP!K52+ANM!K52+BAP!K52+CTR!K52+KON!K52+EG!K52+ELR!K52+GTR!K52+KKD!K52+KRI!K52+KNL!K52+NAN!K52+NTR!K52+PAL!K52+MAN!K52+PKM!K52+NLR!K52+SSS!K52+SKL!K52+TPT!K52+VSP!K52+VIZ!K52+WG!K52+YSR!K52</f>
        <v>398</v>
      </c>
      <c r="L50" s="24">
        <f>ASR!L52+ANK!L52+ATP!L52+ANM!L52+BAP!L52+CTR!L52+KON!L52+EG!L52+ELR!L52+GTR!L52+KKD!L52+KRI!L52+KNL!L52+NAN!L52+NTR!L52+PAL!L52+MAN!L52+PKM!L52+NLR!L52+SSS!L52+SKL!L52+TPT!L52+VSP!L52+VIZ!L52+WG!L52+YSR!L52</f>
        <v>262729.78582031617</v>
      </c>
      <c r="M50" s="24">
        <f>ASR!M52+ANK!M52+ATP!M52+ANM!M52+BAP!M52+CTR!M52+KON!M52+EG!M52+ELR!M52+GTR!M52+KKD!M52+KRI!M52+KNL!M52+NAN!M52+NTR!M52+PAL!M52+MAN!M52+PKM!M52+NLR!M52+SSS!M52+SKL!M52+TPT!M52+VSP!M52+VIZ!M52+WG!M52+YSR!M52</f>
        <v>9</v>
      </c>
      <c r="N50" s="24">
        <f>ASR!N52+ANK!N52+ATP!N52+ANM!N52+BAP!N52+CTR!N52+KON!N52+EG!N52+ELR!N52+GTR!N52+KKD!N52+KRI!N52+KNL!N52+NAN!N52+NTR!N52+PAL!N52+MAN!N52+PKM!N52+NLR!N52+SSS!N52+SKL!N52+TPT!N52+VSP!N52+VIZ!N52+WG!N52+YSR!N52</f>
        <v>15754.29152343705</v>
      </c>
      <c r="O50" s="24">
        <f>ASR!O52+ANK!O52+ATP!O52+ANM!O52+BAP!O52+CTR!O52+KON!O52+EG!O52+ELR!O52+GTR!O52+KKD!O52+KRI!O52+KNL!O52+NAN!O52+NTR!O52+PAL!O52+MAN!O52+PKM!O52+NLR!O52+SSS!O52+SKL!O52+TPT!O52+VSP!O52+VIZ!O52+WG!O52+YSR!O52</f>
        <v>7</v>
      </c>
      <c r="P50" s="24">
        <f>ASR!P52+ANK!P52+ATP!P52+ANM!P52+BAP!P52+CTR!P52+KON!P52+EG!P52+ELR!P52+GTR!P52+KKD!P52+KRI!P52+KNL!P52+NAN!P52+NTR!P52+PAL!P52+MAN!P52+PKM!P52+NLR!P52+SSS!P52+SKL!P52+TPT!P52+VSP!P52+VIZ!P52+WG!P52+YSR!P52</f>
        <v>53359.684397849953</v>
      </c>
      <c r="Q50" s="24">
        <f>ASR!Q52+ANK!Q52+ATP!Q52+ANM!Q52+BAP!Q52+CTR!Q52+KON!Q52+EG!Q52+ELR!Q52+GTR!Q52+KKD!Q52+KRI!Q52+KNL!Q52+NAN!Q52+NTR!Q52+PAL!Q52+MAN!Q52+PKM!Q52+NLR!Q52+SSS!Q52+SKL!Q52+TPT!Q52+VSP!Q52+VIZ!Q52+WG!Q52+YSR!Q52</f>
        <v>557</v>
      </c>
      <c r="R50" s="24">
        <f>ASR!R52+ANK!R52+ATP!R52+ANM!R52+BAP!R52+CTR!R52+KON!R52+EG!R52+ELR!R52+GTR!R52+KKD!R52+KRI!R52+KNL!R52+NAN!R52+NTR!R52+PAL!R52+MAN!R52+PKM!R52+NLR!R52+SSS!R52+SKL!R52+TPT!R52+VSP!R52+VIZ!R52+WG!R52+YSR!R52</f>
        <v>110502.67222891224</v>
      </c>
      <c r="S50" s="24">
        <f>ASR!S52+ANK!S52+ATP!S52+ANM!S52+BAP!S52+CTR!S52+KON!S52+EG!S52+ELR!S52+GTR!S52+KKD!S52+KRI!S52+KNL!S52+NAN!S52+NTR!S52+PAL!S52+MAN!S52+PKM!S52+NLR!S52+SSS!S52+SKL!S52+TPT!S52+VSP!S52+VIZ!S52+WG!S52+YSR!S52</f>
        <v>5241</v>
      </c>
      <c r="T50" s="24">
        <f>ASR!T52+ANK!T52+ATP!T52+ANM!T52+BAP!T52+CTR!T52+KON!T52+EG!T52+ELR!T52+GTR!T52+KKD!T52+KRI!T52+KNL!T52+NAN!T52+NTR!T52+PAL!T52+MAN!T52+PKM!T52+NLR!T52+SSS!T52+SKL!T52+TPT!T52+VSP!T52+VIZ!T52+WG!T52+YSR!T52</f>
        <v>3000000.0000000005</v>
      </c>
      <c r="U50" s="24">
        <f>ASR!U52+ANK!U52+ATP!U52+ANM!U52+BAP!U52+CTR!U52+KON!U52+EG!U52+ELR!U52+GTR!U52+KKD!U52+KRI!U52+KNL!U52+NAN!U52+NTR!U52+PAL!U52+MAN!U52+PKM!U52+NLR!U52+SSS!U52+SKL!U52+TPT!U52+VSP!U52+VIZ!U52+WG!U52+YSR!U52</f>
        <v>1867</v>
      </c>
      <c r="V50" s="24">
        <f>ASR!V52+ANK!V52+ATP!V52+ANM!V52+BAP!V52+CTR!V52+KON!V52+EG!V52+ELR!V52+GTR!V52+KKD!V52+KRI!V52+KNL!V52+NAN!V52+NTR!V52+PAL!V52+MAN!V52+PKM!V52+NLR!V52+SSS!V52+SKL!V52+TPT!V52+VSP!V52+VIZ!V52+WG!V52+YSR!V52</f>
        <v>999999.99999999977</v>
      </c>
      <c r="W50" s="25">
        <f>S50+U50</f>
        <v>7108</v>
      </c>
      <c r="X50" s="25">
        <f>T50+V50</f>
        <v>4000000</v>
      </c>
      <c r="Z50" s="29"/>
      <c r="AA50" s="30"/>
    </row>
    <row r="51" spans="1:27" s="3" customFormat="1" x14ac:dyDescent="0.3">
      <c r="A51" s="15">
        <v>40</v>
      </c>
      <c r="B51" s="23" t="s">
        <v>61</v>
      </c>
      <c r="C51" s="24">
        <f>ASR!C53+ANK!C53+ATP!C53+ANM!C53+BAP!C53+CTR!C53+KON!C53+EG!C53+ELR!C53+GTR!C53+KKD!C53+KRI!C53+KNL!C53+NAN!C53+NTR!C53+PAL!C53+MAN!C53+PKM!C53+NLR!C53+SSS!C53+SKL!C53+TPT!C53+VSP!C53+VIZ!C53+WG!C53+YSR!C53</f>
        <v>26789</v>
      </c>
      <c r="D51" s="24">
        <f>ASR!D53+ANK!D53+ATP!D53+ANM!D53+BAP!D53+CTR!D53+KON!D53+EG!D53+ELR!D53+GTR!D53+KKD!D53+KRI!D53+KNL!D53+NAN!D53+NTR!D53+PAL!D53+MAN!D53+PKM!D53+NLR!D53+SSS!D53+SKL!D53+TPT!D53+VSP!D53+VIZ!D53+WG!D53+YSR!D53</f>
        <v>4800000.0000000009</v>
      </c>
      <c r="E51" s="24">
        <f>ASR!E53+ANK!E53+ATP!E53+ANM!E53+BAP!E53+CTR!E53+KON!E53+EG!E53+ELR!E53+GTR!E53+KKD!E53+KRI!E53+KNL!E53+NAN!E53+NTR!E53+PAL!E53+MAN!E53+PKM!E53+NLR!E53+SSS!E53+SKL!E53+TPT!E53+VSP!E53+VIZ!E53+WG!E53+YSR!E53</f>
        <v>4707</v>
      </c>
      <c r="F51" s="24">
        <f>ASR!F53+ANK!F53+ATP!F53+ANM!F53+BAP!F53+CTR!F53+KON!F53+EG!F53+ELR!F53+GTR!F53+KKD!F53+KRI!F53+KNL!F53+NAN!F53+NTR!F53+PAL!F53+MAN!F53+PKM!F53+NLR!F53+SSS!F53+SKL!F53+TPT!F53+VSP!F53+VIZ!F53+WG!F53+YSR!F53</f>
        <v>2500000</v>
      </c>
      <c r="G51" s="24">
        <f>ASR!G53+ANK!G53+ATP!G53+ANM!G53+BAP!G53+CTR!G53+KON!G53+EG!G53+ELR!G53+GTR!G53+KKD!G53+KRI!G53+KNL!G53+NAN!G53+NTR!G53+PAL!G53+MAN!G53+PKM!G53+NLR!G53+SSS!G53+SKL!G53+TPT!G53+VSP!G53+VIZ!G53+WG!G53+YSR!G53</f>
        <v>0</v>
      </c>
      <c r="H51" s="24">
        <f>ASR!H53+ANK!H53+ATP!H53+ANM!H53+BAP!H53+CTR!H53+KON!H53+EG!H53+ELR!H53+GTR!H53+KKD!H53+KRI!H53+KNL!H53+NAN!H53+NTR!H53+PAL!H53+MAN!H53+PKM!H53+NLR!H53+SSS!H53+SKL!H53+TPT!H53+VSP!H53+VIZ!H53+WG!H53+YSR!H53</f>
        <v>0</v>
      </c>
      <c r="I51" s="24">
        <f>ASR!I53+ANK!I53+ATP!I53+ANM!I53+BAP!I53+CTR!I53+KON!I53+EG!I53+ELR!I53+GTR!I53+KKD!I53+KRI!I53+KNL!I53+NAN!I53+NTR!I53+PAL!I53+MAN!I53+PKM!I53+NLR!I53+SSS!I53+SKL!I53+TPT!I53+VSP!I53+VIZ!I53+WG!I53+YSR!I53</f>
        <v>2489</v>
      </c>
      <c r="J51" s="24">
        <f>ASR!J53+ANK!J53+ATP!J53+ANM!J53+BAP!J53+CTR!J53+KON!J53+EG!J53+ELR!J53+GTR!J53+KKD!J53+KRI!J53+KNL!J53+NAN!J53+NTR!J53+PAL!J53+MAN!J53+PKM!J53+NLR!J53+SSS!J53+SKL!J53+TPT!J53+VSP!J53+VIZ!J53+WG!J53+YSR!J53</f>
        <v>527587.93197939149</v>
      </c>
      <c r="K51" s="24">
        <f>ASR!K53+ANK!K53+ATP!K53+ANM!K53+BAP!K53+CTR!K53+KON!K53+EG!K53+ELR!K53+GTR!K53+KKD!K53+KRI!K53+KNL!K53+NAN!K53+NTR!K53+PAL!K53+MAN!K53+PKM!K53+NLR!K53+SSS!K53+SKL!K53+TPT!K53+VSP!K53+VIZ!K53+WG!K53+YSR!K53</f>
        <v>5775</v>
      </c>
      <c r="L51" s="24">
        <f>ASR!L53+ANK!L53+ATP!L53+ANM!L53+BAP!L53+CTR!L53+KON!L53+EG!L53+ELR!L53+GTR!L53+KKD!L53+KRI!L53+KNL!L53+NAN!L53+NTR!L53+PAL!L53+MAN!L53+PKM!L53+NLR!L53+SSS!L53+SKL!L53+TPT!L53+VSP!L53+VIZ!L53+WG!L53+YSR!L53</f>
        <v>2907754.7366871843</v>
      </c>
      <c r="M51" s="24">
        <f>ASR!M53+ANK!M53+ATP!M53+ANM!M53+BAP!M53+CTR!M53+KON!M53+EG!M53+ELR!M53+GTR!M53+KKD!M53+KRI!M53+KNL!M53+NAN!M53+NTR!M53+PAL!M53+MAN!M53+PKM!M53+NLR!M53+SSS!M53+SKL!M53+TPT!M53+VSP!M53+VIZ!M53+WG!M53+YSR!M53</f>
        <v>107</v>
      </c>
      <c r="N51" s="24">
        <f>ASR!N53+ANK!N53+ATP!N53+ANM!N53+BAP!N53+CTR!N53+KON!N53+EG!N53+ELR!N53+GTR!N53+KKD!N53+KRI!N53+KNL!N53+NAN!N53+NTR!N53+PAL!N53+MAN!N53+PKM!N53+NLR!N53+SSS!N53+SKL!N53+TPT!N53+VSP!N53+VIZ!N53+WG!N53+YSR!N53</f>
        <v>149507.75416227744</v>
      </c>
      <c r="O51" s="24">
        <f>ASR!O53+ANK!O53+ATP!O53+ANM!O53+BAP!O53+CTR!O53+KON!O53+EG!O53+ELR!O53+GTR!O53+KKD!O53+KRI!O53+KNL!O53+NAN!O53+NTR!O53+PAL!O53+MAN!O53+PKM!O53+NLR!O53+SSS!O53+SKL!O53+TPT!O53+VSP!O53+VIZ!O53+WG!O53+YSR!O53</f>
        <v>31</v>
      </c>
      <c r="P51" s="24">
        <f>ASR!P53+ANK!P53+ATP!P53+ANM!P53+BAP!P53+CTR!P53+KON!P53+EG!P53+ELR!P53+GTR!P53+KKD!P53+KRI!P53+KNL!P53+NAN!P53+NTR!P53+PAL!P53+MAN!P53+PKM!P53+NLR!P53+SSS!P53+SKL!P53+TPT!P53+VSP!P53+VIZ!P53+WG!P53+YSR!P53</f>
        <v>92160.103538757365</v>
      </c>
      <c r="Q51" s="24">
        <f>ASR!Q53+ANK!Q53+ATP!Q53+ANM!Q53+BAP!Q53+CTR!Q53+KON!Q53+EG!Q53+ELR!Q53+GTR!Q53+KKD!Q53+KRI!Q53+KNL!Q53+NAN!Q53+NTR!Q53+PAL!Q53+MAN!Q53+PKM!Q53+NLR!Q53+SSS!Q53+SKL!Q53+TPT!Q53+VSP!Q53+VIZ!Q53+WG!Q53+YSR!Q53</f>
        <v>15516</v>
      </c>
      <c r="R51" s="24">
        <f>ASR!R53+ANK!R53+ATP!R53+ANM!R53+BAP!R53+CTR!R53+KON!R53+EG!R53+ELR!R53+GTR!R53+KKD!R53+KRI!R53+KNL!R53+NAN!R53+NTR!R53+PAL!R53+MAN!R53+PKM!R53+NLR!R53+SSS!R53+SKL!R53+TPT!R53+VSP!R53+VIZ!R53+WG!R53+YSR!R53</f>
        <v>2022989.4736323908</v>
      </c>
      <c r="S51" s="24">
        <f>ASR!S53+ANK!S53+ATP!S53+ANM!S53+BAP!S53+CTR!S53+KON!S53+EG!S53+ELR!S53+GTR!S53+KKD!S53+KRI!S53+KNL!S53+NAN!S53+NTR!S53+PAL!S53+MAN!S53+PKM!S53+NLR!S53+SSS!S53+SKL!S53+TPT!S53+VSP!S53+VIZ!S53+WG!S53+YSR!S53</f>
        <v>55414</v>
      </c>
      <c r="T51" s="24">
        <f>ASR!T53+ANK!T53+ATP!T53+ANM!T53+BAP!T53+CTR!T53+KON!T53+EG!T53+ELR!T53+GTR!T53+KKD!T53+KRI!T53+KNL!T53+NAN!T53+NTR!T53+PAL!T53+MAN!T53+PKM!T53+NLR!T53+SSS!T53+SKL!T53+TPT!T53+VSP!T53+VIZ!T53+WG!T53+YSR!T53</f>
        <v>13000000.000000004</v>
      </c>
      <c r="U51" s="24">
        <f>ASR!U53+ANK!U53+ATP!U53+ANM!U53+BAP!U53+CTR!U53+KON!U53+EG!U53+ELR!U53+GTR!U53+KKD!U53+KRI!U53+KNL!U53+NAN!U53+NTR!U53+PAL!U53+MAN!U53+PKM!U53+NLR!U53+SSS!U53+SKL!U53+TPT!U53+VSP!U53+VIZ!U53+WG!U53+YSR!U53</f>
        <v>9645</v>
      </c>
      <c r="V51" s="24">
        <f>ASR!V53+ANK!V53+ATP!V53+ANM!V53+BAP!V53+CTR!V53+KON!V53+EG!V53+ELR!V53+GTR!V53+KKD!V53+KRI!V53+KNL!V53+NAN!V53+NTR!V53+PAL!V53+MAN!V53+PKM!V53+NLR!V53+SSS!V53+SKL!V53+TPT!V53+VSP!V53+VIZ!V53+WG!V53+YSR!V53</f>
        <v>2999999.9999999995</v>
      </c>
      <c r="W51" s="25">
        <f>S51+U51</f>
        <v>65059</v>
      </c>
      <c r="X51" s="25">
        <f>T51+V51</f>
        <v>16000000.000000004</v>
      </c>
      <c r="Z51" s="29"/>
      <c r="AA51" s="30"/>
    </row>
    <row r="52" spans="1:27" s="3" customFormat="1" x14ac:dyDescent="0.3">
      <c r="A52" s="15">
        <v>41</v>
      </c>
      <c r="B52" s="23" t="s">
        <v>42</v>
      </c>
      <c r="C52" s="24">
        <f>ASR!C54+ANK!C54+ATP!C54+ANM!C54+BAP!C54+CTR!C54+KON!C54+EG!C54+ELR!C54+GTR!C54+KKD!C54+KRI!C54+KNL!C54+NAN!C54+NTR!C54+PAL!C54+MAN!C54+PKM!C54+NLR!C54+SSS!C54+SKL!C54+TPT!C54+VSP!C54+VIZ!C54+WG!C54+YSR!C54</f>
        <v>2482</v>
      </c>
      <c r="D52" s="24">
        <f>ASR!D54+ANK!D54+ATP!D54+ANM!D54+BAP!D54+CTR!D54+KON!D54+EG!D54+ELR!D54+GTR!D54+KKD!D54+KRI!D54+KNL!D54+NAN!D54+NTR!D54+PAL!D54+MAN!D54+PKM!D54+NLR!D54+SSS!D54+SKL!D54+TPT!D54+VSP!D54+VIZ!D54+WG!D54+YSR!D54</f>
        <v>500000</v>
      </c>
      <c r="E52" s="24">
        <f>ASR!E54+ANK!E54+ATP!E54+ANM!E54+BAP!E54+CTR!E54+KON!E54+EG!E54+ELR!E54+GTR!E54+KKD!E54+KRI!E54+KNL!E54+NAN!E54+NTR!E54+PAL!E54+MAN!E54+PKM!E54+NLR!E54+SSS!E54+SKL!E54+TPT!E54+VSP!E54+VIZ!E54+WG!E54+YSR!E54</f>
        <v>121</v>
      </c>
      <c r="F52" s="24">
        <f>ASR!F54+ANK!F54+ATP!F54+ANM!F54+BAP!F54+CTR!F54+KON!F54+EG!F54+ELR!F54+GTR!F54+KKD!F54+KRI!F54+KNL!F54+NAN!F54+NTR!F54+PAL!F54+MAN!F54+PKM!F54+NLR!F54+SSS!F54+SKL!F54+TPT!F54+VSP!F54+VIZ!F54+WG!F54+YSR!F54</f>
        <v>200000</v>
      </c>
      <c r="G52" s="24">
        <f>ASR!G54+ANK!G54+ATP!G54+ANM!G54+BAP!G54+CTR!G54+KON!G54+EG!G54+ELR!G54+GTR!G54+KKD!G54+KRI!G54+KNL!G54+NAN!G54+NTR!G54+PAL!G54+MAN!G54+PKM!G54+NLR!G54+SSS!G54+SKL!G54+TPT!G54+VSP!G54+VIZ!G54+WG!G54+YSR!G54</f>
        <v>0</v>
      </c>
      <c r="H52" s="24">
        <f>ASR!H54+ANK!H54+ATP!H54+ANM!H54+BAP!H54+CTR!H54+KON!H54+EG!H54+ELR!H54+GTR!H54+KKD!H54+KRI!H54+KNL!H54+NAN!H54+NTR!H54+PAL!H54+MAN!H54+PKM!H54+NLR!H54+SSS!H54+SKL!H54+TPT!H54+VSP!H54+VIZ!H54+WG!H54+YSR!H54</f>
        <v>0</v>
      </c>
      <c r="I52" s="24">
        <f>ASR!I54+ANK!I54+ATP!I54+ANM!I54+BAP!I54+CTR!I54+KON!I54+EG!I54+ELR!I54+GTR!I54+KKD!I54+KRI!I54+KNL!I54+NAN!I54+NTR!I54+PAL!I54+MAN!I54+PKM!I54+NLR!I54+SSS!I54+SKL!I54+TPT!I54+VSP!I54+VIZ!I54+WG!I54+YSR!I54</f>
        <v>75</v>
      </c>
      <c r="J52" s="24">
        <f>ASR!J54+ANK!J54+ATP!J54+ANM!J54+BAP!J54+CTR!J54+KON!J54+EG!J54+ELR!J54+GTR!J54+KKD!J54+KRI!J54+KNL!J54+NAN!J54+NTR!J54+PAL!J54+MAN!J54+PKM!J54+NLR!J54+SSS!J54+SKL!J54+TPT!J54+VSP!J54+VIZ!J54+WG!J54+YSR!J54</f>
        <v>21641.453027636959</v>
      </c>
      <c r="K52" s="24">
        <f>ASR!K54+ANK!K54+ATP!K54+ANM!K54+BAP!K54+CTR!K54+KON!K54+EG!K54+ELR!K54+GTR!K54+KKD!K54+KRI!K54+KNL!K54+NAN!K54+NTR!K54+PAL!K54+MAN!K54+PKM!K54+NLR!K54+SSS!K54+SKL!K54+TPT!K54+VSP!K54+VIZ!K54+WG!K54+YSR!K54</f>
        <v>196</v>
      </c>
      <c r="L52" s="24">
        <f>ASR!L54+ANK!L54+ATP!L54+ANM!L54+BAP!L54+CTR!L54+KON!L54+EG!L54+ELR!L54+GTR!L54+KKD!L54+KRI!L54+KNL!L54+NAN!L54+NTR!L54+PAL!L54+MAN!L54+PKM!L54+NLR!L54+SSS!L54+SKL!L54+TPT!L54+VSP!L54+VIZ!L54+WG!L54+YSR!L54</f>
        <v>110574.65254515951</v>
      </c>
      <c r="M52" s="24">
        <f>ASR!M54+ANK!M54+ATP!M54+ANM!M54+BAP!M54+CTR!M54+KON!M54+EG!M54+ELR!M54+GTR!M54+KKD!M54+KRI!M54+KNL!M54+NAN!M54+NTR!M54+PAL!M54+MAN!M54+PKM!M54+NLR!M54+SSS!M54+SKL!M54+TPT!M54+VSP!M54+VIZ!M54+WG!M54+YSR!M54</f>
        <v>6</v>
      </c>
      <c r="N52" s="24">
        <f>ASR!N54+ANK!N54+ATP!N54+ANM!N54+BAP!N54+CTR!N54+KON!N54+EG!N54+ELR!N54+GTR!N54+KKD!N54+KRI!N54+KNL!N54+NAN!N54+NTR!N54+PAL!N54+MAN!N54+PKM!N54+NLR!N54+SSS!N54+SKL!N54+TPT!N54+VSP!N54+VIZ!N54+WG!N54+YSR!N54</f>
        <v>769.34076608493172</v>
      </c>
      <c r="O52" s="24">
        <f>ASR!O54+ANK!O54+ATP!O54+ANM!O54+BAP!O54+CTR!O54+KON!O54+EG!O54+ELR!O54+GTR!O54+KKD!O54+KRI!O54+KNL!O54+NAN!O54+NTR!O54+PAL!O54+MAN!O54+PKM!O54+NLR!O54+SSS!O54+SKL!O54+TPT!O54+VSP!O54+VIZ!O54+WG!O54+YSR!O54</f>
        <v>4</v>
      </c>
      <c r="P52" s="24">
        <f>ASR!P54+ANK!P54+ATP!P54+ANM!P54+BAP!P54+CTR!P54+KON!P54+EG!P54+ELR!P54+GTR!P54+KKD!P54+KRI!P54+KNL!P54+NAN!P54+NTR!P54+PAL!P54+MAN!P54+PKM!P54+NLR!P54+SSS!P54+SKL!P54+TPT!P54+VSP!P54+VIZ!P54+WG!P54+YSR!P54</f>
        <v>1251.5258144936572</v>
      </c>
      <c r="Q52" s="24">
        <f>ASR!Q54+ANK!Q54+ATP!Q54+ANM!Q54+BAP!Q54+CTR!Q54+KON!Q54+EG!Q54+ELR!Q54+GTR!Q54+KKD!Q54+KRI!Q54+KNL!Q54+NAN!Q54+NTR!Q54+PAL!Q54+MAN!Q54+PKM!Q54+NLR!Q54+SSS!Q54+SKL!Q54+TPT!Q54+VSP!Q54+VIZ!Q54+WG!Q54+YSR!Q54</f>
        <v>244</v>
      </c>
      <c r="R52" s="24">
        <f>ASR!R54+ANK!R54+ATP!R54+ANM!R54+BAP!R54+CTR!R54+KON!R54+EG!R54+ELR!R54+GTR!R54+KKD!R54+KRI!R54+KNL!R54+NAN!R54+NTR!R54+PAL!R54+MAN!R54+PKM!R54+NLR!R54+SSS!R54+SKL!R54+TPT!R54+VSP!R54+VIZ!R54+WG!R54+YSR!R54</f>
        <v>65763.027846624944</v>
      </c>
      <c r="S52" s="24">
        <f>ASR!S54+ANK!S54+ATP!S54+ANM!S54+BAP!S54+CTR!S54+KON!S54+EG!S54+ELR!S54+GTR!S54+KKD!S54+KRI!S54+KNL!S54+NAN!S54+NTR!S54+PAL!S54+MAN!S54+PKM!S54+NLR!S54+SSS!S54+SKL!S54+TPT!S54+VSP!S54+VIZ!S54+WG!S54+YSR!S54</f>
        <v>3128</v>
      </c>
      <c r="T52" s="24">
        <f>ASR!T54+ANK!T54+ATP!T54+ANM!T54+BAP!T54+CTR!T54+KON!T54+EG!T54+ELR!T54+GTR!T54+KKD!T54+KRI!T54+KNL!T54+NAN!T54+NTR!T54+PAL!T54+MAN!T54+PKM!T54+NLR!T54+SSS!T54+SKL!T54+TPT!T54+VSP!T54+VIZ!T54+WG!T54+YSR!T54</f>
        <v>900000</v>
      </c>
      <c r="U52" s="24">
        <f>ASR!U54+ANK!U54+ATP!U54+ANM!U54+BAP!U54+CTR!U54+KON!U54+EG!U54+ELR!U54+GTR!U54+KKD!U54+KRI!U54+KNL!U54+NAN!U54+NTR!U54+PAL!U54+MAN!U54+PKM!U54+NLR!U54+SSS!U54+SKL!U54+TPT!U54+VSP!U54+VIZ!U54+WG!U54+YSR!U54</f>
        <v>158</v>
      </c>
      <c r="V52" s="24">
        <f>ASR!V54+ANK!V54+ATP!V54+ANM!V54+BAP!V54+CTR!V54+KON!V54+EG!V54+ELR!V54+GTR!V54+KKD!V54+KRI!V54+KNL!V54+NAN!V54+NTR!V54+PAL!V54+MAN!V54+PKM!V54+NLR!V54+SSS!V54+SKL!V54+TPT!V54+VSP!V54+VIZ!V54+WG!V54+YSR!V54</f>
        <v>100000</v>
      </c>
      <c r="W52" s="25">
        <f>S52+U52</f>
        <v>3286</v>
      </c>
      <c r="X52" s="25">
        <f>T52+V52</f>
        <v>1000000</v>
      </c>
      <c r="Z52" s="29"/>
      <c r="AA52" s="30"/>
    </row>
    <row r="53" spans="1:27" s="3" customFormat="1" x14ac:dyDescent="0.25">
      <c r="A53" s="93" t="s">
        <v>43</v>
      </c>
      <c r="B53" s="94"/>
      <c r="C53" s="20">
        <f>SUM(C50:C52)</f>
        <v>30296</v>
      </c>
      <c r="D53" s="20">
        <f>SUM(D50:D52)</f>
        <v>5500000.0000000009</v>
      </c>
      <c r="E53" s="20">
        <f t="shared" ref="E53" si="26">SUM(E50:E52)</f>
        <v>7852</v>
      </c>
      <c r="F53" s="20">
        <f>SUM(F50:F52)</f>
        <v>5000000</v>
      </c>
      <c r="G53" s="20">
        <f t="shared" ref="G53:T53" si="27">SUM(G50:G52)</f>
        <v>0</v>
      </c>
      <c r="H53" s="20">
        <f t="shared" si="27"/>
        <v>0</v>
      </c>
      <c r="I53" s="20">
        <f t="shared" si="27"/>
        <v>2785</v>
      </c>
      <c r="J53" s="20">
        <f t="shared" si="27"/>
        <v>606882.95103651308</v>
      </c>
      <c r="K53" s="20">
        <f t="shared" si="27"/>
        <v>6369</v>
      </c>
      <c r="L53" s="20">
        <f t="shared" si="27"/>
        <v>3281059.1750526601</v>
      </c>
      <c r="M53" s="20">
        <f t="shared" si="27"/>
        <v>122</v>
      </c>
      <c r="N53" s="20">
        <f t="shared" si="27"/>
        <v>166031.38645179942</v>
      </c>
      <c r="O53" s="20">
        <f t="shared" si="27"/>
        <v>42</v>
      </c>
      <c r="P53" s="20">
        <f t="shared" si="27"/>
        <v>146771.31375110097</v>
      </c>
      <c r="Q53" s="20">
        <f t="shared" si="27"/>
        <v>16317</v>
      </c>
      <c r="R53" s="20">
        <f t="shared" si="27"/>
        <v>2199255.173707928</v>
      </c>
      <c r="S53" s="20">
        <f t="shared" si="27"/>
        <v>63783</v>
      </c>
      <c r="T53" s="20">
        <f t="shared" si="27"/>
        <v>16900000.000000004</v>
      </c>
      <c r="U53" s="20">
        <f t="shared" ref="U53" si="28">SUM(U50:U52)</f>
        <v>11670</v>
      </c>
      <c r="V53" s="20">
        <f t="shared" ref="V53" si="29">SUM(V50:V52)</f>
        <v>4099999.9999999991</v>
      </c>
      <c r="W53" s="21">
        <f t="shared" ref="W53" si="30">SUM(W50:W52)</f>
        <v>75453</v>
      </c>
      <c r="X53" s="21">
        <f t="shared" ref="X53" si="31">SUM(X50:X52)</f>
        <v>21000000.000000004</v>
      </c>
      <c r="Z53" s="29"/>
      <c r="AA53" s="30"/>
    </row>
    <row r="54" spans="1:27" s="3" customFormat="1" x14ac:dyDescent="0.3">
      <c r="A54" s="11">
        <v>42</v>
      </c>
      <c r="B54" s="12" t="s">
        <v>44</v>
      </c>
      <c r="C54" s="24">
        <f>ASR!C56+ANK!C56+ATP!C56+ANM!C56+BAP!C56+CTR!C56+KON!C56+EG!C56+ELR!C56+GTR!C56+KKD!C56+KRI!C56+KNL!C56+NAN!C56+NTR!C56+PAL!C56+MAN!C56+PKM!C56+NLR!C56+SSS!C56+SKL!C56+TPT!C56+VSP!C56+VIZ!C56+WG!C56+YSR!C56</f>
        <v>0</v>
      </c>
      <c r="D54" s="24">
        <f>ASR!D56+ANK!D56+ATP!D56+ANM!D56+BAP!D56+CTR!D56+KON!D56+EG!D56+ELR!D56+GTR!D56+KKD!D56+KRI!D56+KNL!D56+NAN!D56+NTR!D56+PAL!D56+MAN!D56+PKM!D56+NLR!D56+SSS!D56+SKL!D56+TPT!D56+VSP!D56+VIZ!D56+WG!D56+YSR!D56</f>
        <v>0</v>
      </c>
      <c r="E54" s="24">
        <f>ASR!E56+ANK!E56+ATP!E56+ANM!E56+BAP!E56+CTR!E56+KON!E56+EG!E56+ELR!E56+GTR!E56+KKD!E56+KRI!E56+KNL!E56+NAN!E56+NTR!E56+PAL!E56+MAN!E56+PKM!E56+NLR!E56+SSS!E56+SKL!E56+TPT!E56+VSP!E56+VIZ!E56+WG!E56+YSR!E56</f>
        <v>28027</v>
      </c>
      <c r="F54" s="24">
        <f>ASR!F56+ANK!F56+ATP!F56+ANM!F56+BAP!F56+CTR!F56+KON!F56+EG!F56+ELR!F56+GTR!F56+KKD!F56+KRI!F56+KNL!F56+NAN!F56+NTR!F56+PAL!F56+MAN!F56+PKM!F56+NLR!F56+SSS!F56+SKL!F56+TPT!F56+VSP!F56+VIZ!F56+WG!F56+YSR!F56</f>
        <v>16504000.000000006</v>
      </c>
      <c r="G54" s="24">
        <f>ASR!G56+ANK!G56+ATP!G56+ANM!G56+BAP!G56+CTR!G56+KON!G56+EG!G56+ELR!G56+GTR!G56+KKD!G56+KRI!G56+KNL!G56+NAN!G56+NTR!G56+PAL!G56+MAN!G56+PKM!G56+NLR!G56+SSS!G56+SKL!G56+TPT!G56+VSP!G56+VIZ!G56+WG!G56+YSR!G56</f>
        <v>0</v>
      </c>
      <c r="H54" s="24">
        <f>ASR!H56+ANK!H56+ATP!H56+ANM!H56+BAP!H56+CTR!H56+KON!H56+EG!H56+ELR!H56+GTR!H56+KKD!H56+KRI!H56+KNL!H56+NAN!H56+NTR!H56+PAL!H56+MAN!H56+PKM!H56+NLR!H56+SSS!H56+SKL!H56+TPT!H56+VSP!H56+VIZ!H56+WG!H56+YSR!H56</f>
        <v>0</v>
      </c>
      <c r="I54" s="24">
        <f>ASR!I56+ANK!I56+ATP!I56+ANM!I56+BAP!I56+CTR!I56+KON!I56+EG!I56+ELR!I56+GTR!I56+KKD!I56+KRI!I56+KNL!I56+NAN!I56+NTR!I56+PAL!I56+MAN!I56+PKM!I56+NLR!I56+SSS!I56+SKL!I56+TPT!I56+VSP!I56+VIZ!I56+WG!I56+YSR!I56</f>
        <v>0</v>
      </c>
      <c r="J54" s="24">
        <f>ASR!J56+ANK!J56+ATP!J56+ANM!J56+BAP!J56+CTR!J56+KON!J56+EG!J56+ELR!J56+GTR!J56+KKD!J56+KRI!J56+KNL!J56+NAN!J56+NTR!J56+PAL!J56+MAN!J56+PKM!J56+NLR!J56+SSS!J56+SKL!J56+TPT!J56+VSP!J56+VIZ!J56+WG!J56+YSR!J56</f>
        <v>0</v>
      </c>
      <c r="K54" s="24">
        <f>ASR!K56+ANK!K56+ATP!K56+ANM!K56+BAP!K56+CTR!K56+KON!K56+EG!K56+ELR!K56+GTR!K56+KKD!K56+KRI!K56+KNL!K56+NAN!K56+NTR!K56+PAL!K56+MAN!K56+PKM!K56+NLR!K56+SSS!K56+SKL!K56+TPT!K56+VSP!K56+VIZ!K56+WG!K56+YSR!K56</f>
        <v>0</v>
      </c>
      <c r="L54" s="24">
        <f>ASR!L56+ANK!L56+ATP!L56+ANM!L56+BAP!L56+CTR!L56+KON!L56+EG!L56+ELR!L56+GTR!L56+KKD!L56+KRI!L56+KNL!L56+NAN!L56+NTR!L56+PAL!L56+MAN!L56+PKM!L56+NLR!L56+SSS!L56+SKL!L56+TPT!L56+VSP!L56+VIZ!L56+WG!L56+YSR!L56</f>
        <v>0</v>
      </c>
      <c r="M54" s="24">
        <f>ASR!M56+ANK!M56+ATP!M56+ANM!M56+BAP!M56+CTR!M56+KON!M56+EG!M56+ELR!M56+GTR!M56+KKD!M56+KRI!M56+KNL!M56+NAN!M56+NTR!M56+PAL!M56+MAN!M56+PKM!M56+NLR!M56+SSS!M56+SKL!M56+TPT!M56+VSP!M56+VIZ!M56+WG!M56+YSR!M56</f>
        <v>0</v>
      </c>
      <c r="N54" s="24">
        <f>ASR!N56+ANK!N56+ATP!N56+ANM!N56+BAP!N56+CTR!N56+KON!N56+EG!N56+ELR!N56+GTR!N56+KKD!N56+KRI!N56+KNL!N56+NAN!N56+NTR!N56+PAL!N56+MAN!N56+PKM!N56+NLR!N56+SSS!N56+SKL!N56+TPT!N56+VSP!N56+VIZ!N56+WG!N56+YSR!N56</f>
        <v>0</v>
      </c>
      <c r="O54" s="24">
        <f>ASR!O56+ANK!O56+ATP!O56+ANM!O56+BAP!O56+CTR!O56+KON!O56+EG!O56+ELR!O56+GTR!O56+KKD!O56+KRI!O56+KNL!O56+NAN!O56+NTR!O56+PAL!O56+MAN!O56+PKM!O56+NLR!O56+SSS!O56+SKL!O56+TPT!O56+VSP!O56+VIZ!O56+WG!O56+YSR!O56</f>
        <v>0</v>
      </c>
      <c r="P54" s="24">
        <f>ASR!P56+ANK!P56+ATP!P56+ANM!P56+BAP!P56+CTR!P56+KON!P56+EG!P56+ELR!P56+GTR!P56+KKD!P56+KRI!P56+KNL!P56+NAN!P56+NTR!P56+PAL!P56+MAN!P56+PKM!P56+NLR!P56+SSS!P56+SKL!P56+TPT!P56+VSP!P56+VIZ!P56+WG!P56+YSR!P56</f>
        <v>0</v>
      </c>
      <c r="Q54" s="24">
        <f>ASR!Q56+ANK!Q56+ATP!Q56+ANM!Q56+BAP!Q56+CTR!Q56+KON!Q56+EG!Q56+ELR!Q56+GTR!Q56+KKD!Q56+KRI!Q56+KNL!Q56+NAN!Q56+NTR!Q56+PAL!Q56+MAN!Q56+PKM!Q56+NLR!Q56+SSS!Q56+SKL!Q56+TPT!Q56+VSP!Q56+VIZ!Q56+WG!Q56+YSR!Q56</f>
        <v>0</v>
      </c>
      <c r="R54" s="24">
        <f>ASR!R56+ANK!R56+ATP!R56+ANM!R56+BAP!R56+CTR!R56+KON!R56+EG!R56+ELR!R56+GTR!R56+KKD!R56+KRI!R56+KNL!R56+NAN!R56+NTR!R56+PAL!R56+MAN!R56+PKM!R56+NLR!R56+SSS!R56+SKL!R56+TPT!R56+VSP!R56+VIZ!R56+WG!R56+YSR!R56</f>
        <v>0</v>
      </c>
      <c r="S54" s="24">
        <f>ASR!S56+ANK!S56+ATP!S56+ANM!S56+BAP!S56+CTR!S56+KON!S56+EG!S56+ELR!S56+GTR!S56+KKD!S56+KRI!S56+KNL!S56+NAN!S56+NTR!S56+PAL!S56+MAN!S56+PKM!S56+NLR!S56+SSS!S56+SKL!S56+TPT!S56+VSP!S56+VIZ!S56+WG!S56+YSR!S56</f>
        <v>28027</v>
      </c>
      <c r="T54" s="24">
        <f>ASR!T56+ANK!T56+ATP!T56+ANM!T56+BAP!T56+CTR!T56+KON!T56+EG!T56+ELR!T56+GTR!T56+KKD!T56+KRI!T56+KNL!T56+NAN!T56+NTR!T56+PAL!T56+MAN!T56+PKM!T56+NLR!T56+SSS!T56+SKL!T56+TPT!T56+VSP!T56+VIZ!T56+WG!T56+YSR!T56</f>
        <v>16504000.000000006</v>
      </c>
      <c r="U54" s="24">
        <f>ASR!U56+ANK!U56+ATP!U56+ANM!U56+BAP!U56+CTR!U56+KON!U56+EG!U56+ELR!U56+GTR!U56+KKD!U56+KRI!U56+KNL!U56+NAN!U56+NTR!U56+PAL!U56+MAN!U56+PKM!U56+NLR!U56+SSS!U56+SKL!U56+TPT!U56+VSP!U56+VIZ!U56+WG!U56+YSR!U56</f>
        <v>0</v>
      </c>
      <c r="V54" s="24">
        <f>ASR!V56+ANK!V56+ATP!V56+ANM!V56+BAP!V56+CTR!V56+KON!V56+EG!V56+ELR!V56+GTR!V56+KKD!V56+KRI!V56+KNL!V56+NAN!V56+NTR!V56+PAL!V56+MAN!V56+PKM!V56+NLR!V56+SSS!V56+SKL!V56+TPT!V56+VSP!V56+VIZ!V56+WG!V56+YSR!V56</f>
        <v>0</v>
      </c>
      <c r="W54" s="25">
        <f>S54+U54</f>
        <v>28027</v>
      </c>
      <c r="X54" s="25">
        <f>T54+V54</f>
        <v>16504000.000000006</v>
      </c>
      <c r="Z54" s="29"/>
      <c r="AA54" s="30"/>
    </row>
    <row r="55" spans="1:27" s="3" customFormat="1" x14ac:dyDescent="0.25">
      <c r="A55" s="93" t="s">
        <v>45</v>
      </c>
      <c r="B55" s="94"/>
      <c r="C55" s="20">
        <f>C54</f>
        <v>0</v>
      </c>
      <c r="D55" s="20">
        <f>D54</f>
        <v>0</v>
      </c>
      <c r="E55" s="20">
        <f t="shared" ref="E55" si="32">E54</f>
        <v>28027</v>
      </c>
      <c r="F55" s="20">
        <f>F54</f>
        <v>16504000.000000006</v>
      </c>
      <c r="G55" s="20">
        <f t="shared" ref="G55:T55" si="33">G54</f>
        <v>0</v>
      </c>
      <c r="H55" s="20">
        <f t="shared" si="33"/>
        <v>0</v>
      </c>
      <c r="I55" s="20">
        <f t="shared" si="33"/>
        <v>0</v>
      </c>
      <c r="J55" s="20">
        <f t="shared" si="33"/>
        <v>0</v>
      </c>
      <c r="K55" s="20">
        <f t="shared" si="33"/>
        <v>0</v>
      </c>
      <c r="L55" s="20">
        <f t="shared" si="33"/>
        <v>0</v>
      </c>
      <c r="M55" s="20">
        <f t="shared" si="33"/>
        <v>0</v>
      </c>
      <c r="N55" s="20">
        <f t="shared" si="33"/>
        <v>0</v>
      </c>
      <c r="O55" s="20">
        <f t="shared" si="33"/>
        <v>0</v>
      </c>
      <c r="P55" s="20">
        <f t="shared" si="33"/>
        <v>0</v>
      </c>
      <c r="Q55" s="20">
        <f t="shared" si="33"/>
        <v>0</v>
      </c>
      <c r="R55" s="20">
        <f t="shared" si="33"/>
        <v>0</v>
      </c>
      <c r="S55" s="20">
        <f t="shared" si="33"/>
        <v>28027</v>
      </c>
      <c r="T55" s="20">
        <f t="shared" si="33"/>
        <v>16504000.000000006</v>
      </c>
      <c r="U55" s="20">
        <f t="shared" ref="U55" si="34">U54</f>
        <v>0</v>
      </c>
      <c r="V55" s="20">
        <f t="shared" ref="V55:W55" si="35">V54</f>
        <v>0</v>
      </c>
      <c r="W55" s="21">
        <f t="shared" si="35"/>
        <v>28027</v>
      </c>
      <c r="X55" s="21">
        <f t="shared" ref="X55" si="36">X54</f>
        <v>16504000.000000006</v>
      </c>
      <c r="Z55" s="30"/>
      <c r="AA55" s="30"/>
    </row>
    <row r="56" spans="1:27" s="3" customFormat="1" ht="17.25" thickBot="1" x14ac:dyDescent="0.35">
      <c r="A56" s="95" t="s">
        <v>62</v>
      </c>
      <c r="B56" s="96"/>
      <c r="C56" s="17">
        <f>C55+C53+C49+C44+C42</f>
        <v>12878468</v>
      </c>
      <c r="D56" s="17">
        <f>D55+D53+D49+D44+D42</f>
        <v>2309997823.3347578</v>
      </c>
      <c r="E56" s="17">
        <f t="shared" ref="E56" si="37">E55+E53+E49+E44+E42</f>
        <v>992824</v>
      </c>
      <c r="F56" s="17">
        <f>F55+F53+F49+F44+F42</f>
        <v>690004000</v>
      </c>
      <c r="G56" s="17">
        <f t="shared" ref="G56:T56" si="38">G55+G53+G49+G44+G42</f>
        <v>238</v>
      </c>
      <c r="H56" s="17">
        <f t="shared" si="38"/>
        <v>10999900</v>
      </c>
      <c r="I56" s="17">
        <f t="shared" si="38"/>
        <v>89649</v>
      </c>
      <c r="J56" s="17">
        <f t="shared" si="38"/>
        <v>19999890.657561786</v>
      </c>
      <c r="K56" s="17">
        <f t="shared" si="38"/>
        <v>216880</v>
      </c>
      <c r="L56" s="17">
        <f t="shared" si="38"/>
        <v>114999971.77162209</v>
      </c>
      <c r="M56" s="17">
        <f t="shared" si="38"/>
        <v>4138</v>
      </c>
      <c r="N56" s="17">
        <f t="shared" si="38"/>
        <v>5000944.5319935484</v>
      </c>
      <c r="O56" s="17">
        <f t="shared" si="38"/>
        <v>2599</v>
      </c>
      <c r="P56" s="17">
        <f t="shared" si="38"/>
        <v>4000876.3087733341</v>
      </c>
      <c r="Q56" s="17">
        <f t="shared" si="38"/>
        <v>551438</v>
      </c>
      <c r="R56" s="17">
        <f t="shared" si="38"/>
        <v>74997510.872693464</v>
      </c>
      <c r="S56" s="17">
        <f t="shared" si="38"/>
        <v>14736234</v>
      </c>
      <c r="T56" s="17">
        <f t="shared" si="38"/>
        <v>3230000917.4774022</v>
      </c>
      <c r="U56" s="17">
        <f t="shared" ref="U56" si="39">U55+U53+U49+U44+U42</f>
        <v>2212722</v>
      </c>
      <c r="V56" s="17">
        <f t="shared" ref="V56:W56" si="40">V55+V53+V49+V44+V42</f>
        <v>1200006000.3999999</v>
      </c>
      <c r="W56" s="18">
        <f t="shared" si="40"/>
        <v>16948955.800000001</v>
      </c>
      <c r="X56" s="18">
        <f t="shared" ref="X56" si="41">X55+X53+X49+X44+X42</f>
        <v>4430006917.6774015</v>
      </c>
      <c r="Y56" s="206"/>
      <c r="Z56" s="30"/>
      <c r="AA56" s="30"/>
    </row>
    <row r="58" spans="1:27" ht="15.75" thickBot="1" x14ac:dyDescent="0.3"/>
    <row r="59" spans="1:27" s="3" customFormat="1" ht="24" customHeight="1" thickBot="1" x14ac:dyDescent="0.3">
      <c r="A59" s="88" t="s">
        <v>0</v>
      </c>
      <c r="B59" s="90" t="s">
        <v>1</v>
      </c>
      <c r="C59" s="99" t="s">
        <v>190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8"/>
      <c r="V59" s="92"/>
      <c r="W59" s="124" t="s">
        <v>66</v>
      </c>
      <c r="X59" s="125"/>
      <c r="Z59" s="30"/>
      <c r="AA59" s="30"/>
    </row>
    <row r="60" spans="1:27" s="3" customFormat="1" ht="13.5" x14ac:dyDescent="0.25">
      <c r="A60" s="89"/>
      <c r="B60" s="91"/>
      <c r="C60" s="116" t="s">
        <v>2</v>
      </c>
      <c r="D60" s="117"/>
      <c r="E60" s="100" t="s">
        <v>3</v>
      </c>
      <c r="F60" s="101"/>
      <c r="G60" s="120" t="s">
        <v>4</v>
      </c>
      <c r="H60" s="121"/>
      <c r="I60" s="104" t="s">
        <v>67</v>
      </c>
      <c r="J60" s="105"/>
      <c r="K60" s="104" t="s">
        <v>68</v>
      </c>
      <c r="L60" s="105"/>
      <c r="M60" s="104" t="s">
        <v>69</v>
      </c>
      <c r="N60" s="105"/>
      <c r="O60" s="104" t="s">
        <v>70</v>
      </c>
      <c r="P60" s="105"/>
      <c r="Q60" s="104" t="s">
        <v>71</v>
      </c>
      <c r="R60" s="105"/>
      <c r="S60" s="112" t="s">
        <v>5</v>
      </c>
      <c r="T60" s="113"/>
      <c r="U60" s="108" t="s">
        <v>6</v>
      </c>
      <c r="V60" s="109"/>
      <c r="W60" s="126"/>
      <c r="X60" s="127"/>
      <c r="Z60" s="30"/>
      <c r="AA60" s="30"/>
    </row>
    <row r="61" spans="1:27" s="3" customFormat="1" ht="13.5" x14ac:dyDescent="0.25">
      <c r="A61" s="89"/>
      <c r="B61" s="91"/>
      <c r="C61" s="118"/>
      <c r="D61" s="119"/>
      <c r="E61" s="102"/>
      <c r="F61" s="103"/>
      <c r="G61" s="122"/>
      <c r="H61" s="123"/>
      <c r="I61" s="106"/>
      <c r="J61" s="107"/>
      <c r="K61" s="106"/>
      <c r="L61" s="107"/>
      <c r="M61" s="106"/>
      <c r="N61" s="107"/>
      <c r="O61" s="106"/>
      <c r="P61" s="107"/>
      <c r="Q61" s="106"/>
      <c r="R61" s="107"/>
      <c r="S61" s="110"/>
      <c r="T61" s="114"/>
      <c r="U61" s="110"/>
      <c r="V61" s="111"/>
      <c r="W61" s="128"/>
      <c r="X61" s="129"/>
      <c r="Z61" s="30"/>
      <c r="AA61" s="30"/>
    </row>
    <row r="62" spans="1:27" s="3" customFormat="1" ht="15.75" thickBot="1" x14ac:dyDescent="0.3">
      <c r="A62" s="89"/>
      <c r="B62" s="91"/>
      <c r="C62" s="4" t="s">
        <v>164</v>
      </c>
      <c r="D62" s="4" t="s">
        <v>72</v>
      </c>
      <c r="E62" s="5" t="s">
        <v>164</v>
      </c>
      <c r="F62" s="5" t="s">
        <v>72</v>
      </c>
      <c r="G62" s="6" t="s">
        <v>164</v>
      </c>
      <c r="H62" s="6" t="s">
        <v>72</v>
      </c>
      <c r="I62" s="7" t="s">
        <v>164</v>
      </c>
      <c r="J62" s="7" t="s">
        <v>72</v>
      </c>
      <c r="K62" s="7" t="s">
        <v>164</v>
      </c>
      <c r="L62" s="7" t="s">
        <v>72</v>
      </c>
      <c r="M62" s="7" t="s">
        <v>164</v>
      </c>
      <c r="N62" s="7" t="s">
        <v>72</v>
      </c>
      <c r="O62" s="7" t="s">
        <v>164</v>
      </c>
      <c r="P62" s="7" t="s">
        <v>72</v>
      </c>
      <c r="Q62" s="7" t="s">
        <v>164</v>
      </c>
      <c r="R62" s="7" t="s">
        <v>72</v>
      </c>
      <c r="S62" s="8" t="s">
        <v>164</v>
      </c>
      <c r="T62" s="8" t="s">
        <v>72</v>
      </c>
      <c r="U62" s="9" t="s">
        <v>164</v>
      </c>
      <c r="V62" s="9" t="s">
        <v>72</v>
      </c>
      <c r="W62" s="10" t="s">
        <v>164</v>
      </c>
      <c r="X62" s="10" t="s">
        <v>72</v>
      </c>
      <c r="Z62" s="30"/>
      <c r="AA62" s="30"/>
    </row>
    <row r="63" spans="1:27" s="3" customFormat="1" x14ac:dyDescent="0.3">
      <c r="A63" s="11">
        <v>1</v>
      </c>
      <c r="B63" s="81" t="s">
        <v>73</v>
      </c>
      <c r="C63" s="84">
        <f>ASR!C58</f>
        <v>142038</v>
      </c>
      <c r="D63" s="24">
        <f>ASR!D58</f>
        <v>15281770.337462857</v>
      </c>
      <c r="E63" s="24">
        <f>ASR!E58</f>
        <v>21223</v>
      </c>
      <c r="F63" s="24">
        <f>ASR!F58</f>
        <v>6334195.1017776225</v>
      </c>
      <c r="G63" s="24">
        <f>ASR!G58</f>
        <v>0</v>
      </c>
      <c r="H63" s="24">
        <f>ASR!H58</f>
        <v>0</v>
      </c>
      <c r="I63" s="24">
        <f>ASR!I58</f>
        <v>75</v>
      </c>
      <c r="J63" s="24">
        <f>ASR!J58</f>
        <v>22018.567814124035</v>
      </c>
      <c r="K63" s="24">
        <f>ASR!K58</f>
        <v>58</v>
      </c>
      <c r="L63" s="24">
        <f>ASR!L58</f>
        <v>99965.22302603125</v>
      </c>
      <c r="M63" s="24">
        <f>ASR!M58</f>
        <v>0</v>
      </c>
      <c r="N63" s="24">
        <f>ASR!N58</f>
        <v>0</v>
      </c>
      <c r="O63" s="24">
        <f>ASR!O58</f>
        <v>0</v>
      </c>
      <c r="P63" s="24">
        <f>ASR!P58</f>
        <v>0</v>
      </c>
      <c r="Q63" s="24">
        <f>ASR!Q58</f>
        <v>15</v>
      </c>
      <c r="R63" s="24">
        <f>ASR!R58</f>
        <v>1127.5476364846963</v>
      </c>
      <c r="S63" s="24">
        <f>ASR!S58</f>
        <v>163409</v>
      </c>
      <c r="T63" s="24">
        <f>ASR!T58</f>
        <v>21739076.777717125</v>
      </c>
      <c r="U63" s="24">
        <f>ASR!U58</f>
        <v>13362</v>
      </c>
      <c r="V63" s="24">
        <f>ASR!V58</f>
        <v>2882504.1954065091</v>
      </c>
      <c r="W63" s="25">
        <f>U63+S63</f>
        <v>176771</v>
      </c>
      <c r="X63" s="13">
        <f>V63+T63</f>
        <v>24621580.973123632</v>
      </c>
      <c r="Z63" s="30"/>
      <c r="AA63" s="30"/>
    </row>
    <row r="64" spans="1:27" s="3" customFormat="1" x14ac:dyDescent="0.3">
      <c r="A64" s="11">
        <v>2</v>
      </c>
      <c r="B64" s="81" t="s">
        <v>74</v>
      </c>
      <c r="C64" s="85">
        <f>ANK!C58</f>
        <v>362253</v>
      </c>
      <c r="D64" s="24">
        <f>ANK!D58</f>
        <v>59188756.675262026</v>
      </c>
      <c r="E64" s="24">
        <f>ANK!E58</f>
        <v>55970</v>
      </c>
      <c r="F64" s="24">
        <f>ANK!F58</f>
        <v>27354324.036580238</v>
      </c>
      <c r="G64" s="24">
        <f>ANK!G58</f>
        <v>0</v>
      </c>
      <c r="H64" s="24">
        <f>ANK!H58</f>
        <v>0</v>
      </c>
      <c r="I64" s="24">
        <f>ANK!I58</f>
        <v>1123</v>
      </c>
      <c r="J64" s="24">
        <f>ANK!J58</f>
        <v>248393.90956239647</v>
      </c>
      <c r="K64" s="24">
        <f>ANK!K58</f>
        <v>4027</v>
      </c>
      <c r="L64" s="24">
        <f>ANK!L58</f>
        <v>2015282.0050230639</v>
      </c>
      <c r="M64" s="24">
        <f>ANK!M58</f>
        <v>153</v>
      </c>
      <c r="N64" s="24">
        <f>ANK!N58</f>
        <v>18775.069523686008</v>
      </c>
      <c r="O64" s="24">
        <f>ANK!O58</f>
        <v>673</v>
      </c>
      <c r="P64" s="24">
        <f>ANK!P58</f>
        <v>36363.239547413119</v>
      </c>
      <c r="Q64" s="24">
        <f>ANK!Q58</f>
        <v>13014</v>
      </c>
      <c r="R64" s="24">
        <f>ANK!R58</f>
        <v>833475.2247506415</v>
      </c>
      <c r="S64" s="24">
        <f>ANK!S58</f>
        <v>437213</v>
      </c>
      <c r="T64" s="24">
        <f>ANK!T58</f>
        <v>89695370.160249472</v>
      </c>
      <c r="U64" s="24">
        <f>ANK!U58</f>
        <v>47223</v>
      </c>
      <c r="V64" s="24">
        <f>ANK!V58</f>
        <v>11472854.585989257</v>
      </c>
      <c r="W64" s="25">
        <f>U64+S64</f>
        <v>484436</v>
      </c>
      <c r="X64" s="14">
        <f>V64+T64</f>
        <v>101168224.74623872</v>
      </c>
      <c r="Z64" s="30"/>
      <c r="AA64" s="30"/>
    </row>
    <row r="65" spans="1:27" s="3" customFormat="1" x14ac:dyDescent="0.3">
      <c r="A65" s="11">
        <v>3</v>
      </c>
      <c r="B65" s="81" t="s">
        <v>75</v>
      </c>
      <c r="C65" s="85">
        <f>ATP!C58</f>
        <v>695167</v>
      </c>
      <c r="D65" s="24">
        <f>ATP!D58</f>
        <v>110511253.23052898</v>
      </c>
      <c r="E65" s="24">
        <f>ATP!E58</f>
        <v>50224</v>
      </c>
      <c r="F65" s="24">
        <f>ATP!F58</f>
        <v>19621536.073422413</v>
      </c>
      <c r="G65" s="24">
        <f>ATP!G58</f>
        <v>0</v>
      </c>
      <c r="H65" s="24">
        <f>ATP!H58</f>
        <v>0</v>
      </c>
      <c r="I65" s="24">
        <f>ATP!I58</f>
        <v>1897</v>
      </c>
      <c r="J65" s="24">
        <f>ATP!J58</f>
        <v>418128.80907416582</v>
      </c>
      <c r="K65" s="24">
        <f>ATP!K58</f>
        <v>5600</v>
      </c>
      <c r="L65" s="24">
        <f>ATP!L58</f>
        <v>2800004.4749733149</v>
      </c>
      <c r="M65" s="24">
        <f>ATP!M58</f>
        <v>194</v>
      </c>
      <c r="N65" s="24">
        <f>ATP!N58</f>
        <v>24552.321157540213</v>
      </c>
      <c r="O65" s="24">
        <f>ATP!O58</f>
        <v>0</v>
      </c>
      <c r="P65" s="24">
        <f>ATP!P58</f>
        <v>0</v>
      </c>
      <c r="Q65" s="24">
        <f>ATP!Q58</f>
        <v>50387</v>
      </c>
      <c r="R65" s="24">
        <f>ATP!R58</f>
        <v>3225297.0538079948</v>
      </c>
      <c r="S65" s="24">
        <f>ATP!S58</f>
        <v>803469</v>
      </c>
      <c r="T65" s="24">
        <f>ATP!T58</f>
        <v>136600771.96296439</v>
      </c>
      <c r="U65" s="24">
        <f>ATP!U58</f>
        <v>89256</v>
      </c>
      <c r="V65" s="24">
        <f>ATP!V58</f>
        <v>21883240.354053929</v>
      </c>
      <c r="W65" s="25">
        <f>U65+S65</f>
        <v>892725</v>
      </c>
      <c r="X65" s="14">
        <f>V65+T65</f>
        <v>158484012.31701833</v>
      </c>
      <c r="Z65" s="30"/>
      <c r="AA65" s="30"/>
    </row>
    <row r="66" spans="1:27" s="3" customFormat="1" x14ac:dyDescent="0.3">
      <c r="A66" s="11">
        <v>4</v>
      </c>
      <c r="B66" s="81" t="s">
        <v>76</v>
      </c>
      <c r="C66" s="85">
        <f>ANM!C58</f>
        <v>513114</v>
      </c>
      <c r="D66" s="24">
        <f>ANM!D58</f>
        <v>85621887.253633589</v>
      </c>
      <c r="E66" s="24">
        <f>ANM!E58</f>
        <v>27920</v>
      </c>
      <c r="F66" s="24">
        <f>ANM!F58</f>
        <v>10436357.11553907</v>
      </c>
      <c r="G66" s="24">
        <f>ANM!G58</f>
        <v>1</v>
      </c>
      <c r="H66" s="24">
        <f>ANM!H58</f>
        <v>29700.000000000004</v>
      </c>
      <c r="I66" s="24">
        <f>ANM!I58</f>
        <v>2827</v>
      </c>
      <c r="J66" s="24">
        <f>ANM!J58</f>
        <v>569351.1722063052</v>
      </c>
      <c r="K66" s="24">
        <f>ANM!K58</f>
        <v>1392</v>
      </c>
      <c r="L66" s="24">
        <f>ANM!L58</f>
        <v>1194630.2728500548</v>
      </c>
      <c r="M66" s="24">
        <f>ANM!M58</f>
        <v>175</v>
      </c>
      <c r="N66" s="24">
        <f>ANM!N58</f>
        <v>518043.03283918218</v>
      </c>
      <c r="O66" s="24">
        <f>ANM!O58</f>
        <v>0</v>
      </c>
      <c r="P66" s="24">
        <f>ANM!P58</f>
        <v>0</v>
      </c>
      <c r="Q66" s="24">
        <f>ANM!Q58</f>
        <v>21097</v>
      </c>
      <c r="R66" s="24">
        <f>ANM!R58</f>
        <v>3396995.3860881901</v>
      </c>
      <c r="S66" s="24">
        <f>ANM!S58</f>
        <v>566526</v>
      </c>
      <c r="T66" s="24">
        <f>ANM!T58</f>
        <v>101766964.2331564</v>
      </c>
      <c r="U66" s="24">
        <f>ANM!U58</f>
        <v>51472</v>
      </c>
      <c r="V66" s="24">
        <f>ANM!V58</f>
        <v>13375730.489179164</v>
      </c>
      <c r="W66" s="25">
        <f>U66+S66</f>
        <v>617998</v>
      </c>
      <c r="X66" s="14">
        <f>V66+T66</f>
        <v>115142694.72233556</v>
      </c>
      <c r="Z66" s="30"/>
      <c r="AA66" s="30"/>
    </row>
    <row r="67" spans="1:27" s="3" customFormat="1" x14ac:dyDescent="0.3">
      <c r="A67" s="11">
        <v>5</v>
      </c>
      <c r="B67" s="81" t="s">
        <v>77</v>
      </c>
      <c r="C67" s="85">
        <f>BAP!C58</f>
        <v>543410</v>
      </c>
      <c r="D67" s="24">
        <f>BAP!D58</f>
        <v>92984057.29790248</v>
      </c>
      <c r="E67" s="24">
        <f>BAP!E58</f>
        <v>28451</v>
      </c>
      <c r="F67" s="24">
        <f>BAP!F58</f>
        <v>8534185.3275984395</v>
      </c>
      <c r="G67" s="24">
        <f>BAP!G58</f>
        <v>0</v>
      </c>
      <c r="H67" s="24">
        <f>BAP!H58</f>
        <v>0</v>
      </c>
      <c r="I67" s="24">
        <f>BAP!I58</f>
        <v>2433</v>
      </c>
      <c r="J67" s="24">
        <f>BAP!J58</f>
        <v>530852.44319850148</v>
      </c>
      <c r="K67" s="24">
        <f>BAP!K58</f>
        <v>2666</v>
      </c>
      <c r="L67" s="24">
        <f>BAP!L58</f>
        <v>2178462.6124102841</v>
      </c>
      <c r="M67" s="24">
        <f>BAP!M58</f>
        <v>54</v>
      </c>
      <c r="N67" s="24">
        <f>BAP!N58</f>
        <v>129983.12003031043</v>
      </c>
      <c r="O67" s="24">
        <f>BAP!O58</f>
        <v>0</v>
      </c>
      <c r="P67" s="24">
        <f>BAP!P58</f>
        <v>0</v>
      </c>
      <c r="Q67" s="24">
        <f>BAP!Q58</f>
        <v>29746</v>
      </c>
      <c r="R67" s="24">
        <f>BAP!R58</f>
        <v>1821019.7008960894</v>
      </c>
      <c r="S67" s="24">
        <f>BAP!S58</f>
        <v>606760</v>
      </c>
      <c r="T67" s="24">
        <f>BAP!T58</f>
        <v>106178560.50203609</v>
      </c>
      <c r="U67" s="24">
        <f>BAP!U58</f>
        <v>51769</v>
      </c>
      <c r="V67" s="24">
        <f>BAP!V58</f>
        <v>12423845.957930798</v>
      </c>
      <c r="W67" s="25">
        <f>U67+S67</f>
        <v>658529</v>
      </c>
      <c r="X67" s="14">
        <f>V67+T67</f>
        <v>118602406.4599669</v>
      </c>
      <c r="Z67" s="30"/>
      <c r="AA67" s="30"/>
    </row>
    <row r="68" spans="1:27" s="3" customFormat="1" x14ac:dyDescent="0.3">
      <c r="A68" s="11">
        <v>6</v>
      </c>
      <c r="B68" s="81" t="s">
        <v>78</v>
      </c>
      <c r="C68" s="85">
        <f>CTR!C58</f>
        <v>573835</v>
      </c>
      <c r="D68" s="24">
        <f>CTR!D58</f>
        <v>98127311.340197489</v>
      </c>
      <c r="E68" s="24">
        <f>CTR!E58</f>
        <v>43409</v>
      </c>
      <c r="F68" s="24">
        <f>CTR!F58</f>
        <v>16735377.037345134</v>
      </c>
      <c r="G68" s="24">
        <f>CTR!G58</f>
        <v>0</v>
      </c>
      <c r="H68" s="24">
        <f>CTR!H58</f>
        <v>0</v>
      </c>
      <c r="I68" s="24">
        <f>CTR!I58</f>
        <v>2939</v>
      </c>
      <c r="J68" s="24">
        <f>CTR!J58</f>
        <v>544550.44091958902</v>
      </c>
      <c r="K68" s="24">
        <f>CTR!K58</f>
        <v>4528</v>
      </c>
      <c r="L68" s="24">
        <f>CTR!L58</f>
        <v>2750016.1209602193</v>
      </c>
      <c r="M68" s="24">
        <f>CTR!M58</f>
        <v>200</v>
      </c>
      <c r="N68" s="24">
        <f>CTR!N58</f>
        <v>100000.52480061921</v>
      </c>
      <c r="O68" s="24">
        <f>CTR!O58</f>
        <v>0</v>
      </c>
      <c r="P68" s="24">
        <f>CTR!P58</f>
        <v>0</v>
      </c>
      <c r="Q68" s="24">
        <f>CTR!Q58</f>
        <v>16418</v>
      </c>
      <c r="R68" s="24">
        <f>CTR!R58</f>
        <v>3450303.4814709635</v>
      </c>
      <c r="S68" s="24">
        <f>CTR!S58</f>
        <v>641329</v>
      </c>
      <c r="T68" s="24">
        <f>CTR!T58</f>
        <v>121707558.94569401</v>
      </c>
      <c r="U68" s="24">
        <f>CTR!U58</f>
        <v>77105</v>
      </c>
      <c r="V68" s="24">
        <f>CTR!V58</f>
        <v>21688922.382362895</v>
      </c>
      <c r="W68" s="25">
        <f>U68+S68</f>
        <v>718434</v>
      </c>
      <c r="X68" s="14">
        <f>V68+T68</f>
        <v>143396481.3280569</v>
      </c>
      <c r="Z68" s="30"/>
      <c r="AA68" s="30"/>
    </row>
    <row r="69" spans="1:27" s="3" customFormat="1" ht="14.25" customHeight="1" x14ac:dyDescent="0.3">
      <c r="A69" s="11">
        <v>7</v>
      </c>
      <c r="B69" s="81" t="s">
        <v>128</v>
      </c>
      <c r="C69" s="85">
        <f>KON!C58</f>
        <v>423929</v>
      </c>
      <c r="D69" s="24">
        <f>KON!D58</f>
        <v>87389334.828057095</v>
      </c>
      <c r="E69" s="24">
        <f>KON!E58</f>
        <v>23395</v>
      </c>
      <c r="F69" s="24">
        <f>KON!F58</f>
        <v>14866110.9539876</v>
      </c>
      <c r="G69" s="24">
        <f>KON!G58</f>
        <v>1</v>
      </c>
      <c r="H69" s="24">
        <f>KON!H58</f>
        <v>20000</v>
      </c>
      <c r="I69" s="24">
        <f>KON!I58</f>
        <v>2233</v>
      </c>
      <c r="J69" s="24">
        <f>KON!J58</f>
        <v>417569.10241959058</v>
      </c>
      <c r="K69" s="24">
        <f>KON!K58</f>
        <v>10069</v>
      </c>
      <c r="L69" s="24">
        <f>KON!L58</f>
        <v>4464601.4451573649</v>
      </c>
      <c r="M69" s="24">
        <f>KON!M58</f>
        <v>69</v>
      </c>
      <c r="N69" s="24">
        <f>KON!N58</f>
        <v>29999.730201957456</v>
      </c>
      <c r="O69" s="24">
        <f>KON!O58</f>
        <v>0</v>
      </c>
      <c r="P69" s="24">
        <f>KON!P58</f>
        <v>0</v>
      </c>
      <c r="Q69" s="24">
        <f>KON!Q58</f>
        <v>8670</v>
      </c>
      <c r="R69" s="24">
        <f>KON!R58</f>
        <v>517664.00354392116</v>
      </c>
      <c r="S69" s="24">
        <f>KON!S58</f>
        <v>468366</v>
      </c>
      <c r="T69" s="24">
        <f>KON!T58</f>
        <v>107705280.06336753</v>
      </c>
      <c r="U69" s="24">
        <f>KON!U58</f>
        <v>48465</v>
      </c>
      <c r="V69" s="24">
        <f>KON!V58</f>
        <v>14388349.853291607</v>
      </c>
      <c r="W69" s="25">
        <f>U69+S69</f>
        <v>516831</v>
      </c>
      <c r="X69" s="14">
        <f>V69+T69</f>
        <v>122093629.91665913</v>
      </c>
      <c r="Z69" s="30"/>
      <c r="AA69" s="30"/>
    </row>
    <row r="70" spans="1:27" s="3" customFormat="1" x14ac:dyDescent="0.3">
      <c r="A70" s="11">
        <v>8</v>
      </c>
      <c r="B70" s="81" t="s">
        <v>79</v>
      </c>
      <c r="C70" s="85">
        <f>EG!C58</f>
        <v>484234</v>
      </c>
      <c r="D70" s="24">
        <f>EG!D58</f>
        <v>101782638.16921997</v>
      </c>
      <c r="E70" s="24">
        <f>EG!E58</f>
        <v>30570</v>
      </c>
      <c r="F70" s="24">
        <f>EG!F58</f>
        <v>28871626.701608442</v>
      </c>
      <c r="G70" s="24">
        <f>EG!G58</f>
        <v>2</v>
      </c>
      <c r="H70" s="24">
        <f>EG!H58</f>
        <v>20000</v>
      </c>
      <c r="I70" s="24">
        <f>EG!I58</f>
        <v>4492</v>
      </c>
      <c r="J70" s="24">
        <f>EG!J58</f>
        <v>865317.55108146777</v>
      </c>
      <c r="K70" s="24">
        <f>EG!K58</f>
        <v>9485</v>
      </c>
      <c r="L70" s="24">
        <f>EG!L58</f>
        <v>5353694.3767779963</v>
      </c>
      <c r="M70" s="24">
        <f>EG!M58</f>
        <v>71</v>
      </c>
      <c r="N70" s="24">
        <f>EG!N58</f>
        <v>800001.34628454223</v>
      </c>
      <c r="O70" s="24">
        <f>EG!O58</f>
        <v>0</v>
      </c>
      <c r="P70" s="24">
        <f>EG!P58</f>
        <v>0</v>
      </c>
      <c r="Q70" s="24">
        <f>EG!Q58</f>
        <v>1711</v>
      </c>
      <c r="R70" s="24">
        <f>EG!R58</f>
        <v>123235.73096149982</v>
      </c>
      <c r="S70" s="24">
        <f>EG!S58</f>
        <v>530565</v>
      </c>
      <c r="T70" s="24">
        <f>EG!T58</f>
        <v>137816513.87593389</v>
      </c>
      <c r="U70" s="24">
        <f>EG!U58</f>
        <v>91038</v>
      </c>
      <c r="V70" s="24">
        <f>EG!V58</f>
        <v>26385098.195190191</v>
      </c>
      <c r="W70" s="25">
        <f>U70+S70</f>
        <v>621603</v>
      </c>
      <c r="X70" s="14">
        <f>V70+T70</f>
        <v>164201612.07112408</v>
      </c>
      <c r="Z70" s="30"/>
      <c r="AA70" s="30"/>
    </row>
    <row r="71" spans="1:27" s="3" customFormat="1" x14ac:dyDescent="0.3">
      <c r="A71" s="11">
        <v>9</v>
      </c>
      <c r="B71" s="81" t="s">
        <v>80</v>
      </c>
      <c r="C71" s="85">
        <f>ELR!C58</f>
        <v>499607</v>
      </c>
      <c r="D71" s="24">
        <f>ELR!D58</f>
        <v>114148433.29355742</v>
      </c>
      <c r="E71" s="24">
        <f>ELR!E58</f>
        <v>31993</v>
      </c>
      <c r="F71" s="24">
        <f>ELR!F58</f>
        <v>20498360.282445606</v>
      </c>
      <c r="G71" s="24">
        <f>ELR!G58</f>
        <v>2</v>
      </c>
      <c r="H71" s="24">
        <f>ELR!H58</f>
        <v>76000</v>
      </c>
      <c r="I71" s="24">
        <f>ELR!I58</f>
        <v>3237</v>
      </c>
      <c r="J71" s="24">
        <f>ELR!J58</f>
        <v>691883.17205942876</v>
      </c>
      <c r="K71" s="24">
        <f>ELR!K58</f>
        <v>5315</v>
      </c>
      <c r="L71" s="24">
        <f>ELR!L58</f>
        <v>3153220.0799978268</v>
      </c>
      <c r="M71" s="24">
        <f>ELR!M58</f>
        <v>117</v>
      </c>
      <c r="N71" s="24">
        <f>ELR!N58</f>
        <v>374061.49841536442</v>
      </c>
      <c r="O71" s="24">
        <f>ELR!O58</f>
        <v>0</v>
      </c>
      <c r="P71" s="24">
        <f>ELR!P58</f>
        <v>0</v>
      </c>
      <c r="Q71" s="24">
        <f>ELR!Q58</f>
        <v>35894</v>
      </c>
      <c r="R71" s="24">
        <f>ELR!R58</f>
        <v>5594590.7662194567</v>
      </c>
      <c r="S71" s="24">
        <f>ELR!S58</f>
        <v>576165</v>
      </c>
      <c r="T71" s="24">
        <f>ELR!T58</f>
        <v>144536549.09269512</v>
      </c>
      <c r="U71" s="24">
        <f>ELR!U58</f>
        <v>64207</v>
      </c>
      <c r="V71" s="24">
        <f>ELR!V58</f>
        <v>18061858.259804692</v>
      </c>
      <c r="W71" s="25">
        <f>U71+S71</f>
        <v>640372</v>
      </c>
      <c r="X71" s="14">
        <f>V71+T71</f>
        <v>162598407.35249981</v>
      </c>
      <c r="Z71" s="30"/>
      <c r="AA71" s="30"/>
    </row>
    <row r="72" spans="1:27" s="3" customFormat="1" x14ac:dyDescent="0.3">
      <c r="A72" s="11">
        <v>10</v>
      </c>
      <c r="B72" s="81" t="s">
        <v>81</v>
      </c>
      <c r="C72" s="85">
        <f>GTR!C58</f>
        <v>573358</v>
      </c>
      <c r="D72" s="24">
        <f>GTR!D58</f>
        <v>113888838.84893969</v>
      </c>
      <c r="E72" s="24">
        <f>GTR!E58</f>
        <v>55918</v>
      </c>
      <c r="F72" s="24">
        <f>GTR!F58</f>
        <v>78000628.576460198</v>
      </c>
      <c r="G72" s="24">
        <f>GTR!G58</f>
        <v>19</v>
      </c>
      <c r="H72" s="24">
        <f>GTR!H58</f>
        <v>689000</v>
      </c>
      <c r="I72" s="24">
        <f>GTR!I58</f>
        <v>7498</v>
      </c>
      <c r="J72" s="24">
        <f>GTR!J58</f>
        <v>2208363.2994113872</v>
      </c>
      <c r="K72" s="24">
        <f>GTR!K58</f>
        <v>23112</v>
      </c>
      <c r="L72" s="24">
        <f>GTR!L58</f>
        <v>8127521.8128266055</v>
      </c>
      <c r="M72" s="24">
        <f>GTR!M58</f>
        <v>159</v>
      </c>
      <c r="N72" s="24">
        <f>GTR!N58</f>
        <v>50000.058585051258</v>
      </c>
      <c r="O72" s="24">
        <f>GTR!O58</f>
        <v>100</v>
      </c>
      <c r="P72" s="24">
        <f>GTR!P58</f>
        <v>14545.471588378548</v>
      </c>
      <c r="Q72" s="24">
        <f>GTR!Q58</f>
        <v>20681</v>
      </c>
      <c r="R72" s="24">
        <f>GTR!R58</f>
        <v>1440882.8910225851</v>
      </c>
      <c r="S72" s="24">
        <f>GTR!S58</f>
        <v>680845</v>
      </c>
      <c r="T72" s="24">
        <f>GTR!T58</f>
        <v>204419780.95883387</v>
      </c>
      <c r="U72" s="24">
        <f>GTR!U58</f>
        <v>143032</v>
      </c>
      <c r="V72" s="24">
        <f>GTR!V58</f>
        <v>58740614.033067822</v>
      </c>
      <c r="W72" s="25">
        <f>U72+S72</f>
        <v>823877</v>
      </c>
      <c r="X72" s="14">
        <f>V72+T72</f>
        <v>263160394.9919017</v>
      </c>
      <c r="Z72" s="30"/>
      <c r="AA72" s="30"/>
    </row>
    <row r="73" spans="1:27" s="3" customFormat="1" x14ac:dyDescent="0.3">
      <c r="A73" s="11">
        <v>11</v>
      </c>
      <c r="B73" s="81" t="s">
        <v>82</v>
      </c>
      <c r="C73" s="85">
        <f>KKD!C58</f>
        <v>541812</v>
      </c>
      <c r="D73" s="24">
        <f>KKD!D58</f>
        <v>98300571.055561721</v>
      </c>
      <c r="E73" s="24">
        <f>KKD!E58</f>
        <v>35106</v>
      </c>
      <c r="F73" s="24">
        <f>KKD!F58</f>
        <v>29931674.890356254</v>
      </c>
      <c r="G73" s="24">
        <f>KKD!G58</f>
        <v>27</v>
      </c>
      <c r="H73" s="24">
        <f>KKD!H58</f>
        <v>1774200.0000000002</v>
      </c>
      <c r="I73" s="24">
        <f>KKD!I58</f>
        <v>4387</v>
      </c>
      <c r="J73" s="24">
        <f>KKD!J58</f>
        <v>878821.80224022851</v>
      </c>
      <c r="K73" s="24">
        <f>KKD!K58</f>
        <v>7101</v>
      </c>
      <c r="L73" s="24">
        <f>KKD!L58</f>
        <v>4157732.9902709876</v>
      </c>
      <c r="M73" s="24">
        <f>KKD!M58</f>
        <v>542</v>
      </c>
      <c r="N73" s="24">
        <f>KKD!N58</f>
        <v>549496.13566244894</v>
      </c>
      <c r="O73" s="24">
        <f>KKD!O58</f>
        <v>280</v>
      </c>
      <c r="P73" s="24">
        <f>KKD!P58</f>
        <v>29090.704510213196</v>
      </c>
      <c r="Q73" s="24">
        <f>KKD!Q58</f>
        <v>10750</v>
      </c>
      <c r="R73" s="24">
        <f>KKD!R58</f>
        <v>603131.08539575886</v>
      </c>
      <c r="S73" s="24">
        <f>KKD!S58</f>
        <v>600005</v>
      </c>
      <c r="T73" s="24">
        <f>KKD!T58</f>
        <v>136224718.66399762</v>
      </c>
      <c r="U73" s="24">
        <f>KKD!U58</f>
        <v>91436</v>
      </c>
      <c r="V73" s="24">
        <f>KKD!V58</f>
        <v>34507362.873879626</v>
      </c>
      <c r="W73" s="25">
        <f>U73+S73</f>
        <v>691441</v>
      </c>
      <c r="X73" s="14">
        <f>V73+T73</f>
        <v>170732081.53787726</v>
      </c>
      <c r="Z73" s="30"/>
      <c r="AA73" s="30"/>
    </row>
    <row r="74" spans="1:27" s="3" customFormat="1" x14ac:dyDescent="0.3">
      <c r="A74" s="11">
        <v>12</v>
      </c>
      <c r="B74" s="81" t="s">
        <v>83</v>
      </c>
      <c r="C74" s="85">
        <f>KRI!C58</f>
        <v>476114</v>
      </c>
      <c r="D74" s="24">
        <f>KRI!D58</f>
        <v>92045005.417321041</v>
      </c>
      <c r="E74" s="24">
        <f>KRI!E58</f>
        <v>51720</v>
      </c>
      <c r="F74" s="24">
        <f>KRI!F58</f>
        <v>35593097.809572093</v>
      </c>
      <c r="G74" s="24">
        <f>KRI!G58</f>
        <v>3</v>
      </c>
      <c r="H74" s="24">
        <f>KRI!H58</f>
        <v>140000</v>
      </c>
      <c r="I74" s="24">
        <f>KRI!I58</f>
        <v>2596</v>
      </c>
      <c r="J74" s="24">
        <f>KRI!J58</f>
        <v>672262.03454188781</v>
      </c>
      <c r="K74" s="24">
        <f>KRI!K58</f>
        <v>15939</v>
      </c>
      <c r="L74" s="24">
        <f>KRI!L58</f>
        <v>6391371.6849906426</v>
      </c>
      <c r="M74" s="24">
        <f>KRI!M58</f>
        <v>180</v>
      </c>
      <c r="N74" s="24">
        <f>KRI!N58</f>
        <v>69999.932176277827</v>
      </c>
      <c r="O74" s="24">
        <f>KRI!O58</f>
        <v>92</v>
      </c>
      <c r="P74" s="24">
        <f>KRI!P58</f>
        <v>7272.7202261067878</v>
      </c>
      <c r="Q74" s="24">
        <f>KRI!Q58</f>
        <v>49080</v>
      </c>
      <c r="R74" s="24">
        <f>KRI!R58</f>
        <v>5597521.1767938705</v>
      </c>
      <c r="S74" s="24">
        <f>KRI!S58</f>
        <v>595724</v>
      </c>
      <c r="T74" s="24">
        <f>KRI!T58</f>
        <v>140516530.77562189</v>
      </c>
      <c r="U74" s="24">
        <f>KRI!U58</f>
        <v>126681</v>
      </c>
      <c r="V74" s="24">
        <f>KRI!V58</f>
        <v>59982904.372642808</v>
      </c>
      <c r="W74" s="25">
        <f>U74+S74</f>
        <v>722405</v>
      </c>
      <c r="X74" s="14">
        <f>V74+T74</f>
        <v>200499435.14826471</v>
      </c>
      <c r="Z74" s="30"/>
      <c r="AA74" s="30"/>
    </row>
    <row r="75" spans="1:27" s="3" customFormat="1" x14ac:dyDescent="0.3">
      <c r="A75" s="11">
        <v>13</v>
      </c>
      <c r="B75" s="81" t="s">
        <v>84</v>
      </c>
      <c r="C75" s="85">
        <f>KNL!C58</f>
        <v>451772</v>
      </c>
      <c r="D75" s="24">
        <f>KNL!D58</f>
        <v>67920964.87702775</v>
      </c>
      <c r="E75" s="24">
        <f>KNL!E58</f>
        <v>36994</v>
      </c>
      <c r="F75" s="24">
        <f>KNL!F58</f>
        <v>20825939.347358398</v>
      </c>
      <c r="G75" s="24">
        <f>KNL!G58</f>
        <v>0</v>
      </c>
      <c r="H75" s="24">
        <f>KNL!H58</f>
        <v>0</v>
      </c>
      <c r="I75" s="24">
        <f>KNL!I58</f>
        <v>1707</v>
      </c>
      <c r="J75" s="24">
        <f>KNL!J58</f>
        <v>342239.02978332789</v>
      </c>
      <c r="K75" s="24">
        <f>KNL!K58</f>
        <v>8517</v>
      </c>
      <c r="L75" s="24">
        <f>KNL!L58</f>
        <v>3380071.3141192845</v>
      </c>
      <c r="M75" s="24">
        <f>KNL!M58</f>
        <v>73</v>
      </c>
      <c r="N75" s="24">
        <f>KNL!N58</f>
        <v>24999.968824484808</v>
      </c>
      <c r="O75" s="24">
        <f>KNL!O58</f>
        <v>0</v>
      </c>
      <c r="P75" s="24">
        <f>KNL!P58</f>
        <v>0</v>
      </c>
      <c r="Q75" s="24">
        <f>KNL!Q58</f>
        <v>26351</v>
      </c>
      <c r="R75" s="24">
        <f>KNL!R58</f>
        <v>8103664.8099145051</v>
      </c>
      <c r="S75" s="24">
        <f>KNL!S58</f>
        <v>525414</v>
      </c>
      <c r="T75" s="24">
        <f>KNL!T58</f>
        <v>100597879.34702775</v>
      </c>
      <c r="U75" s="24">
        <f>KNL!U58</f>
        <v>71693</v>
      </c>
      <c r="V75" s="24">
        <f>KNL!V58</f>
        <v>22608485.71119554</v>
      </c>
      <c r="W75" s="25">
        <f>U75+S75</f>
        <v>597107</v>
      </c>
      <c r="X75" s="14">
        <f>V75+T75</f>
        <v>123206365.05822329</v>
      </c>
      <c r="Z75" s="30"/>
      <c r="AA75" s="30"/>
    </row>
    <row r="76" spans="1:27" s="3" customFormat="1" x14ac:dyDescent="0.3">
      <c r="A76" s="15">
        <v>14</v>
      </c>
      <c r="B76" s="82" t="s">
        <v>85</v>
      </c>
      <c r="C76" s="86">
        <f>NAN!C58</f>
        <v>447756</v>
      </c>
      <c r="D76" s="24">
        <f>NAN!D58</f>
        <v>76863496.215955064</v>
      </c>
      <c r="E76" s="24">
        <f>NAN!E58</f>
        <v>25774</v>
      </c>
      <c r="F76" s="24">
        <f>NAN!F58</f>
        <v>10316745.888756918</v>
      </c>
      <c r="G76" s="24">
        <f>NAN!G58</f>
        <v>0</v>
      </c>
      <c r="H76" s="24">
        <f>NAN!H58</f>
        <v>0</v>
      </c>
      <c r="I76" s="24">
        <f>NAN!I58</f>
        <v>1759</v>
      </c>
      <c r="J76" s="24">
        <f>NAN!J58</f>
        <v>257837.38872824941</v>
      </c>
      <c r="K76" s="24">
        <f>NAN!K58</f>
        <v>3750</v>
      </c>
      <c r="L76" s="24">
        <f>NAN!L58</f>
        <v>2117758.3092033193</v>
      </c>
      <c r="M76" s="24">
        <f>NAN!M58</f>
        <v>39</v>
      </c>
      <c r="N76" s="24">
        <f>NAN!N58</f>
        <v>20000.074202622785</v>
      </c>
      <c r="O76" s="24">
        <f>NAN!O58</f>
        <v>0</v>
      </c>
      <c r="P76" s="24">
        <f>NAN!P58</f>
        <v>0</v>
      </c>
      <c r="Q76" s="24">
        <f>NAN!Q58</f>
        <v>26492</v>
      </c>
      <c r="R76" s="24">
        <f>NAN!R58</f>
        <v>7418365.4644177025</v>
      </c>
      <c r="S76" s="24">
        <f>NAN!S58</f>
        <v>505570</v>
      </c>
      <c r="T76" s="24">
        <f>NAN!T58</f>
        <v>96994203.34126389</v>
      </c>
      <c r="U76" s="24">
        <f>NAN!U58</f>
        <v>46331</v>
      </c>
      <c r="V76" s="24">
        <f>NAN!V58</f>
        <v>12970733.761770686</v>
      </c>
      <c r="W76" s="25">
        <f>U76+S76</f>
        <v>551901</v>
      </c>
      <c r="X76" s="14">
        <f>V76+T76</f>
        <v>109964937.10303457</v>
      </c>
      <c r="Z76" s="30"/>
      <c r="AA76" s="30"/>
    </row>
    <row r="77" spans="1:27" s="3" customFormat="1" x14ac:dyDescent="0.3">
      <c r="A77" s="11">
        <v>15</v>
      </c>
      <c r="B77" s="81" t="s">
        <v>86</v>
      </c>
      <c r="C77" s="85">
        <f>NTR!C58</f>
        <v>506222</v>
      </c>
      <c r="D77" s="24">
        <f>NTR!D58</f>
        <v>108263643.81050593</v>
      </c>
      <c r="E77" s="24">
        <f>NTR!E58</f>
        <v>42481</v>
      </c>
      <c r="F77" s="24">
        <f>NTR!F58</f>
        <v>75652031.715956539</v>
      </c>
      <c r="G77" s="24">
        <f>NTR!G58</f>
        <v>2</v>
      </c>
      <c r="H77" s="24">
        <f>NTR!H58</f>
        <v>60000</v>
      </c>
      <c r="I77" s="24">
        <f>NTR!I58</f>
        <v>7869</v>
      </c>
      <c r="J77" s="24">
        <f>NTR!J58</f>
        <v>2255741.3445965461</v>
      </c>
      <c r="K77" s="24">
        <f>NTR!K58</f>
        <v>17974</v>
      </c>
      <c r="L77" s="24">
        <f>NTR!L58</f>
        <v>13999978.145186132</v>
      </c>
      <c r="M77" s="24">
        <f>NTR!M58</f>
        <v>105</v>
      </c>
      <c r="N77" s="24">
        <f>NTR!N58</f>
        <v>102541.72323060736</v>
      </c>
      <c r="O77" s="24">
        <f>NTR!O58</f>
        <v>240</v>
      </c>
      <c r="P77" s="24">
        <f>NTR!P58</f>
        <v>219181.47602625823</v>
      </c>
      <c r="Q77" s="24">
        <f>NTR!Q58</f>
        <v>28685</v>
      </c>
      <c r="R77" s="24">
        <f>NTR!R58</f>
        <v>10986672.21213891</v>
      </c>
      <c r="S77" s="24">
        <f>NTR!S58</f>
        <v>603578</v>
      </c>
      <c r="T77" s="24">
        <f>NTR!T58</f>
        <v>211539790.42764091</v>
      </c>
      <c r="U77" s="24">
        <f>NTR!U58</f>
        <v>196410</v>
      </c>
      <c r="V77" s="24">
        <f>NTR!V58</f>
        <v>361445615.02957898</v>
      </c>
      <c r="W77" s="25">
        <f>U77+S77</f>
        <v>799988</v>
      </c>
      <c r="X77" s="14">
        <f>V77+T77</f>
        <v>572985405.45721984</v>
      </c>
      <c r="Z77" s="30"/>
      <c r="AA77" s="30"/>
    </row>
    <row r="78" spans="1:27" s="3" customFormat="1" x14ac:dyDescent="0.3">
      <c r="A78" s="15">
        <v>16</v>
      </c>
      <c r="B78" s="81" t="s">
        <v>87</v>
      </c>
      <c r="C78" s="85">
        <f>PAL!C58</f>
        <v>731634</v>
      </c>
      <c r="D78" s="24">
        <f>PAL!D58</f>
        <v>126522778.36632857</v>
      </c>
      <c r="E78" s="24">
        <f>PAL!E58</f>
        <v>25850</v>
      </c>
      <c r="F78" s="24">
        <f>PAL!F58</f>
        <v>16857713.583218522</v>
      </c>
      <c r="G78" s="24">
        <f>PAL!G58</f>
        <v>0</v>
      </c>
      <c r="H78" s="24">
        <f>PAL!H58</f>
        <v>0</v>
      </c>
      <c r="I78" s="24">
        <f>PAL!I58</f>
        <v>2508</v>
      </c>
      <c r="J78" s="24">
        <f>PAL!J58</f>
        <v>892341.94529414177</v>
      </c>
      <c r="K78" s="24">
        <f>PAL!K58</f>
        <v>6448</v>
      </c>
      <c r="L78" s="24">
        <f>PAL!L58</f>
        <v>4064801.4768858538</v>
      </c>
      <c r="M78" s="24">
        <f>PAL!M58</f>
        <v>84</v>
      </c>
      <c r="N78" s="24">
        <f>PAL!N58</f>
        <v>25996.594247779671</v>
      </c>
      <c r="O78" s="24">
        <f>PAL!O58</f>
        <v>99</v>
      </c>
      <c r="P78" s="24">
        <f>PAL!P58</f>
        <v>14545.48836942436</v>
      </c>
      <c r="Q78" s="24">
        <f>PAL!Q58</f>
        <v>14326</v>
      </c>
      <c r="R78" s="24">
        <f>PAL!R58</f>
        <v>747055.74281163071</v>
      </c>
      <c r="S78" s="24">
        <f>PAL!S58</f>
        <v>780949</v>
      </c>
      <c r="T78" s="24">
        <f>PAL!T58</f>
        <v>149125233.19715589</v>
      </c>
      <c r="U78" s="24">
        <f>PAL!U58</f>
        <v>52074</v>
      </c>
      <c r="V78" s="24">
        <f>PAL!V58-0.4</f>
        <v>15872277.819124071</v>
      </c>
      <c r="W78" s="25">
        <f>U78+S78</f>
        <v>833023</v>
      </c>
      <c r="X78" s="14">
        <f>V78+T78-0.5</f>
        <v>164997510.51627997</v>
      </c>
      <c r="Z78" s="30"/>
      <c r="AA78" s="30"/>
    </row>
    <row r="79" spans="1:27" s="3" customFormat="1" x14ac:dyDescent="0.3">
      <c r="A79" s="11">
        <v>17</v>
      </c>
      <c r="B79" s="81" t="s">
        <v>88</v>
      </c>
      <c r="C79" s="85">
        <f>MAN!C58</f>
        <v>145791</v>
      </c>
      <c r="D79" s="24">
        <f>MAN!D58</f>
        <v>21905539.28769391</v>
      </c>
      <c r="E79" s="24">
        <f>MAN!E58</f>
        <v>10353</v>
      </c>
      <c r="F79" s="24">
        <f>MAN!F58</f>
        <v>2218510.6780125848</v>
      </c>
      <c r="G79" s="24">
        <f>MAN!G58</f>
        <v>0</v>
      </c>
      <c r="H79" s="24">
        <f>MAN!H58</f>
        <v>0</v>
      </c>
      <c r="I79" s="24">
        <f>MAN!I58</f>
        <v>608</v>
      </c>
      <c r="J79" s="24">
        <f>MAN!J58</f>
        <v>100503.89881219101</v>
      </c>
      <c r="K79" s="24">
        <f>MAN!K58</f>
        <v>871</v>
      </c>
      <c r="L79" s="24">
        <f>MAN!L58</f>
        <v>552370.03214716248</v>
      </c>
      <c r="M79" s="24">
        <f>MAN!M58</f>
        <v>68</v>
      </c>
      <c r="N79" s="24">
        <f>MAN!N58</f>
        <v>51991.860060867657</v>
      </c>
      <c r="O79" s="24">
        <f>MAN!O58</f>
        <v>0</v>
      </c>
      <c r="P79" s="24">
        <f>MAN!P58</f>
        <v>0</v>
      </c>
      <c r="Q79" s="24">
        <f>MAN!Q58</f>
        <v>6873</v>
      </c>
      <c r="R79" s="24">
        <f>MAN!R58</f>
        <v>460226.6220396214</v>
      </c>
      <c r="S79" s="24">
        <f>MAN!S58</f>
        <v>164564</v>
      </c>
      <c r="T79" s="24">
        <f>MAN!T58</f>
        <v>25289142.378766336</v>
      </c>
      <c r="U79" s="24">
        <f>MAN!U58</f>
        <v>21816</v>
      </c>
      <c r="V79" s="24">
        <f>MAN!V58</f>
        <v>4378657.6792511418</v>
      </c>
      <c r="W79" s="25">
        <f>U79+S79</f>
        <v>186380</v>
      </c>
      <c r="X79" s="14">
        <f>V79+T79</f>
        <v>29667800.058017477</v>
      </c>
      <c r="Z79" s="30"/>
      <c r="AA79" s="30"/>
    </row>
    <row r="80" spans="1:27" s="3" customFormat="1" x14ac:dyDescent="0.3">
      <c r="A80" s="15">
        <v>18</v>
      </c>
      <c r="B80" s="81" t="s">
        <v>89</v>
      </c>
      <c r="C80" s="85">
        <f>PKM!C58</f>
        <v>677479</v>
      </c>
      <c r="D80" s="24">
        <f>PKM!D58</f>
        <v>122529718.85218835</v>
      </c>
      <c r="E80" s="24">
        <f>PKM!E58</f>
        <v>42674</v>
      </c>
      <c r="F80" s="24">
        <f>PKM!F58</f>
        <v>25319731.330778219</v>
      </c>
      <c r="G80" s="24">
        <f>PKM!G58</f>
        <v>34</v>
      </c>
      <c r="H80" s="24">
        <f>PKM!H58</f>
        <v>1471000</v>
      </c>
      <c r="I80" s="24">
        <f>PKM!I58</f>
        <v>2422</v>
      </c>
      <c r="J80" s="24">
        <f>PKM!J58</f>
        <v>475509.23739395826</v>
      </c>
      <c r="K80" s="24">
        <f>PKM!K58</f>
        <v>7087</v>
      </c>
      <c r="L80" s="24">
        <f>PKM!L58</f>
        <v>5000019.4266377371</v>
      </c>
      <c r="M80" s="24">
        <f>PKM!M58</f>
        <v>108</v>
      </c>
      <c r="N80" s="24">
        <f>PKM!N58</f>
        <v>57770.299556761842</v>
      </c>
      <c r="O80" s="24">
        <f>PKM!O58</f>
        <v>0</v>
      </c>
      <c r="P80" s="24">
        <f>PKM!P58</f>
        <v>0</v>
      </c>
      <c r="Q80" s="24">
        <f>PKM!Q58</f>
        <v>40415</v>
      </c>
      <c r="R80" s="24">
        <f>PKM!R58</f>
        <v>3623134.4646361801</v>
      </c>
      <c r="S80" s="24">
        <f>PKM!S58</f>
        <v>770219</v>
      </c>
      <c r="T80" s="24">
        <f>PKM!T58</f>
        <v>158476883.61119118</v>
      </c>
      <c r="U80" s="24">
        <f>PKM!U58</f>
        <v>69658</v>
      </c>
      <c r="V80" s="24">
        <f>PKM!V58</f>
        <v>21403111.404178999</v>
      </c>
      <c r="W80" s="25">
        <f>U80+S80</f>
        <v>839877</v>
      </c>
      <c r="X80" s="14">
        <f>V80+T80</f>
        <v>179879995.01537019</v>
      </c>
      <c r="Z80" s="30"/>
      <c r="AA80" s="30"/>
    </row>
    <row r="81" spans="1:27" s="3" customFormat="1" x14ac:dyDescent="0.3">
      <c r="A81" s="11">
        <v>19</v>
      </c>
      <c r="B81" s="81" t="s">
        <v>90</v>
      </c>
      <c r="C81" s="85">
        <f>NLR!C58</f>
        <v>677003</v>
      </c>
      <c r="D81" s="24">
        <f>NLR!D58</f>
        <v>124265142.19070083</v>
      </c>
      <c r="E81" s="24">
        <f>NLR!E58</f>
        <v>56356</v>
      </c>
      <c r="F81" s="24">
        <f>NLR!F58</f>
        <v>39546647.004952967</v>
      </c>
      <c r="G81" s="24">
        <f>NLR!G58</f>
        <v>14</v>
      </c>
      <c r="H81" s="24">
        <f>NLR!H58</f>
        <v>640000</v>
      </c>
      <c r="I81" s="24">
        <f>NLR!I58</f>
        <v>4558</v>
      </c>
      <c r="J81" s="24">
        <f>NLR!J58</f>
        <v>928986.0970004641</v>
      </c>
      <c r="K81" s="24">
        <f>NLR!K58</f>
        <v>11848</v>
      </c>
      <c r="L81" s="24">
        <f>NLR!L58</f>
        <v>5999984.1446019812</v>
      </c>
      <c r="M81" s="24">
        <f>NLR!M58</f>
        <v>265</v>
      </c>
      <c r="N81" s="24">
        <f>NLR!N58</f>
        <v>39999.894297346553</v>
      </c>
      <c r="O81" s="24">
        <f>NLR!O58</f>
        <v>0</v>
      </c>
      <c r="P81" s="24">
        <f>NLR!P58</f>
        <v>0</v>
      </c>
      <c r="Q81" s="24">
        <f>NLR!Q58</f>
        <v>25918</v>
      </c>
      <c r="R81" s="24">
        <f>NLR!R58</f>
        <v>3829807.122859424</v>
      </c>
      <c r="S81" s="24">
        <f>NLR!S58</f>
        <v>775962</v>
      </c>
      <c r="T81" s="24">
        <f>NLR!T58</f>
        <v>175250566.454413</v>
      </c>
      <c r="U81" s="24">
        <f>NLR!U58</f>
        <v>96343</v>
      </c>
      <c r="V81" s="24">
        <f>NLR!V58</f>
        <v>30350167.29292484</v>
      </c>
      <c r="W81" s="25">
        <f>U81+S81</f>
        <v>872305</v>
      </c>
      <c r="X81" s="14">
        <f>V81+T81</f>
        <v>205600733.74733785</v>
      </c>
      <c r="Z81" s="30"/>
      <c r="AA81" s="30"/>
    </row>
    <row r="82" spans="1:27" s="3" customFormat="1" x14ac:dyDescent="0.3">
      <c r="A82" s="15">
        <v>20</v>
      </c>
      <c r="B82" s="81" t="s">
        <v>91</v>
      </c>
      <c r="C82" s="85">
        <f>SSS!C58</f>
        <v>556349</v>
      </c>
      <c r="D82" s="24">
        <f>SSS!D58</f>
        <v>75558441.794666231</v>
      </c>
      <c r="E82" s="24">
        <f>SSS!E58</f>
        <v>26385</v>
      </c>
      <c r="F82" s="24">
        <f>SSS!F58</f>
        <v>9315039.7161104437</v>
      </c>
      <c r="G82" s="24">
        <f>SSS!G58</f>
        <v>0</v>
      </c>
      <c r="H82" s="24">
        <f>SSS!H58</f>
        <v>0</v>
      </c>
      <c r="I82" s="24">
        <f>SSS!I58</f>
        <v>1642</v>
      </c>
      <c r="J82" s="24">
        <f>SSS!J58</f>
        <v>283193.50777869811</v>
      </c>
      <c r="K82" s="24">
        <f>SSS!K58</f>
        <v>18426</v>
      </c>
      <c r="L82" s="24">
        <f>SSS!L58</f>
        <v>9999969.9660168868</v>
      </c>
      <c r="M82" s="24">
        <f>SSS!M58</f>
        <v>202</v>
      </c>
      <c r="N82" s="24">
        <f>SSS!N58</f>
        <v>39999.879864067538</v>
      </c>
      <c r="O82" s="24">
        <f>SSS!O58</f>
        <v>245</v>
      </c>
      <c r="P82" s="24">
        <f>SSS!P58</f>
        <v>218181.16289491396</v>
      </c>
      <c r="Q82" s="24">
        <f>SSS!Q58</f>
        <v>10937</v>
      </c>
      <c r="R82" s="24">
        <f>SSS!R58</f>
        <v>1294105.450479782</v>
      </c>
      <c r="S82" s="24">
        <f>SSS!S58</f>
        <v>614186</v>
      </c>
      <c r="T82" s="24">
        <f>SSS!T58</f>
        <v>96708931.477811024</v>
      </c>
      <c r="U82" s="24">
        <f>SSS!U58</f>
        <v>39226</v>
      </c>
      <c r="V82" s="24">
        <f>SSS!V58</f>
        <v>11373490.613105016</v>
      </c>
      <c r="W82" s="25">
        <f>U82+S82</f>
        <v>653412</v>
      </c>
      <c r="X82" s="14">
        <f>V82+T82</f>
        <v>108082422.09091604</v>
      </c>
      <c r="Z82" s="30"/>
      <c r="AA82" s="30"/>
    </row>
    <row r="83" spans="1:27" s="3" customFormat="1" x14ac:dyDescent="0.3">
      <c r="A83" s="11">
        <v>21</v>
      </c>
      <c r="B83" s="81" t="s">
        <v>92</v>
      </c>
      <c r="C83" s="85">
        <f>SKL!C58</f>
        <v>483931</v>
      </c>
      <c r="D83" s="24">
        <f>SKL!D58</f>
        <v>67804066.486915305</v>
      </c>
      <c r="E83" s="24">
        <f>SKL!E58</f>
        <v>52757</v>
      </c>
      <c r="F83" s="24">
        <f>SKL!F58</f>
        <v>14008039.07009854</v>
      </c>
      <c r="G83" s="24">
        <f>SKL!G58</f>
        <v>0</v>
      </c>
      <c r="H83" s="24">
        <f>SKL!H58</f>
        <v>0</v>
      </c>
      <c r="I83" s="24">
        <f>SKL!I58</f>
        <v>4789</v>
      </c>
      <c r="J83" s="24">
        <f>SKL!J58</f>
        <v>751844.7466326654</v>
      </c>
      <c r="K83" s="24">
        <f>SKL!K58</f>
        <v>3660</v>
      </c>
      <c r="L83" s="24">
        <f>SKL!L58</f>
        <v>2320344.309392368</v>
      </c>
      <c r="M83" s="24">
        <f>SKL!M58</f>
        <v>103</v>
      </c>
      <c r="N83" s="24">
        <f>SKL!N58</f>
        <v>59999.320833012855</v>
      </c>
      <c r="O83" s="24">
        <f>SKL!O58</f>
        <v>0</v>
      </c>
      <c r="P83" s="24">
        <f>SKL!P58</f>
        <v>0</v>
      </c>
      <c r="Q83" s="24">
        <f>SKL!Q58</f>
        <v>18156</v>
      </c>
      <c r="R83" s="24">
        <f>SKL!R58</f>
        <v>1024878.4274461468</v>
      </c>
      <c r="S83" s="24">
        <f>SKL!S58</f>
        <v>563396</v>
      </c>
      <c r="T83" s="24">
        <f>SKL!T58</f>
        <v>85969172.361318037</v>
      </c>
      <c r="U83" s="24">
        <f>SKL!U58</f>
        <v>67537</v>
      </c>
      <c r="V83" s="24">
        <f>SKL!V58</f>
        <v>17265662.560227193</v>
      </c>
      <c r="W83" s="25">
        <f>U83+S83</f>
        <v>630933</v>
      </c>
      <c r="X83" s="14">
        <f>V83+T83</f>
        <v>103234834.92154524</v>
      </c>
      <c r="Z83" s="30"/>
      <c r="AA83" s="30"/>
    </row>
    <row r="84" spans="1:27" s="3" customFormat="1" x14ac:dyDescent="0.3">
      <c r="A84" s="15">
        <v>22</v>
      </c>
      <c r="B84" s="81" t="s">
        <v>93</v>
      </c>
      <c r="C84" s="85">
        <f>TPT!C58</f>
        <v>659942</v>
      </c>
      <c r="D84" s="24">
        <f>TPT!D58</f>
        <v>117690755.92035797</v>
      </c>
      <c r="E84" s="24">
        <f>TPT!E58</f>
        <v>51480</v>
      </c>
      <c r="F84" s="24">
        <f>TPT!F58</f>
        <v>27847148.772013012</v>
      </c>
      <c r="G84" s="24">
        <f>TPT!G58</f>
        <v>7</v>
      </c>
      <c r="H84" s="24">
        <f>TPT!H58</f>
        <v>200000</v>
      </c>
      <c r="I84" s="24">
        <f>TPT!I58</f>
        <v>5199</v>
      </c>
      <c r="J84" s="24">
        <f>TPT!J58</f>
        <v>1151287.3285822039</v>
      </c>
      <c r="K84" s="24">
        <f>TPT!K58</f>
        <v>6157</v>
      </c>
      <c r="L84" s="24">
        <f>TPT!L58</f>
        <v>3743152.8672174076</v>
      </c>
      <c r="M84" s="24">
        <f>TPT!M58</f>
        <v>481</v>
      </c>
      <c r="N84" s="24">
        <f>TPT!N58</f>
        <v>203639.59611399076</v>
      </c>
      <c r="O84" s="24">
        <f>TPT!O58</f>
        <v>0</v>
      </c>
      <c r="P84" s="24">
        <f>TPT!P58</f>
        <v>0</v>
      </c>
      <c r="Q84" s="24">
        <f>TPT!Q58</f>
        <v>9006</v>
      </c>
      <c r="R84" s="24">
        <f>TPT!R58</f>
        <v>1579556.8003911762</v>
      </c>
      <c r="S84" s="24">
        <f>TPT!S58</f>
        <v>732272</v>
      </c>
      <c r="T84" s="24">
        <f>TPT!T58</f>
        <v>152415541.28467575</v>
      </c>
      <c r="U84" s="24">
        <f>TPT!U58</f>
        <v>117506</v>
      </c>
      <c r="V84" s="24">
        <f>TPT!V58</f>
        <v>40441471.898626402</v>
      </c>
      <c r="W84" s="25">
        <f>U84+S84</f>
        <v>849778</v>
      </c>
      <c r="X84" s="14">
        <f>V84+T84</f>
        <v>192857013.18330216</v>
      </c>
      <c r="Z84" s="30"/>
      <c r="AA84" s="30"/>
    </row>
    <row r="85" spans="1:27" s="3" customFormat="1" x14ac:dyDescent="0.3">
      <c r="A85" s="11">
        <v>23</v>
      </c>
      <c r="B85" s="81" t="s">
        <v>94</v>
      </c>
      <c r="C85" s="85">
        <f>VSP!C58</f>
        <v>256831</v>
      </c>
      <c r="D85" s="24">
        <f>VSP!D58</f>
        <v>52062699.481495112</v>
      </c>
      <c r="E85" s="24">
        <f>VSP!E58</f>
        <v>58448</v>
      </c>
      <c r="F85" s="24">
        <f>VSP!F58</f>
        <v>78011653.677032426</v>
      </c>
      <c r="G85" s="24">
        <f>VSP!G58</f>
        <v>71</v>
      </c>
      <c r="H85" s="24">
        <f>VSP!H58</f>
        <v>3480000</v>
      </c>
      <c r="I85" s="24">
        <f>VSP!I58</f>
        <v>9576</v>
      </c>
      <c r="J85" s="24">
        <f>VSP!J58</f>
        <v>2365232.7327603074</v>
      </c>
      <c r="K85" s="24">
        <f>VSP!K58</f>
        <v>14527</v>
      </c>
      <c r="L85" s="24">
        <f>VSP!L58</f>
        <v>8999665.2017237097</v>
      </c>
      <c r="M85" s="24">
        <f>VSP!M58</f>
        <v>211</v>
      </c>
      <c r="N85" s="24">
        <f>VSP!N58</f>
        <v>949964.66018194729</v>
      </c>
      <c r="O85" s="24">
        <f>VSP!O58</f>
        <v>291</v>
      </c>
      <c r="P85" s="24">
        <f>VSP!P58</f>
        <v>3294422.8980855285</v>
      </c>
      <c r="Q85" s="24">
        <f>VSP!Q58</f>
        <v>19317</v>
      </c>
      <c r="R85" s="24">
        <f>VSP!R58</f>
        <v>1299910.3005024437</v>
      </c>
      <c r="S85" s="24">
        <f>VSP!S58</f>
        <v>359272</v>
      </c>
      <c r="T85" s="24">
        <f>VSP!T58</f>
        <v>150463548.95178148</v>
      </c>
      <c r="U85" s="24">
        <f>VSP!U58</f>
        <v>328034</v>
      </c>
      <c r="V85" s="24">
        <f>VSP!V58</f>
        <v>302282175.54069275</v>
      </c>
      <c r="W85" s="25">
        <f>U85+S85</f>
        <v>687306</v>
      </c>
      <c r="X85" s="14">
        <f>V85+T85</f>
        <v>452745724.4924742</v>
      </c>
      <c r="Z85" s="30"/>
      <c r="AA85" s="30"/>
    </row>
    <row r="86" spans="1:27" s="3" customFormat="1" x14ac:dyDescent="0.3">
      <c r="A86" s="15">
        <v>24</v>
      </c>
      <c r="B86" s="81" t="s">
        <v>95</v>
      </c>
      <c r="C86" s="85">
        <f>VIZ!C58</f>
        <v>407815</v>
      </c>
      <c r="D86" s="24">
        <f>VIZ!D58</f>
        <v>58233360.393666841</v>
      </c>
      <c r="E86" s="24">
        <f>VIZ!E58</f>
        <v>42506</v>
      </c>
      <c r="F86" s="24">
        <f>VIZ!F58</f>
        <v>12112029.258904517</v>
      </c>
      <c r="G86" s="24">
        <f>VIZ!G58</f>
        <v>0</v>
      </c>
      <c r="H86" s="24">
        <f>VIZ!H58</f>
        <v>0</v>
      </c>
      <c r="I86" s="24">
        <f>VIZ!I58</f>
        <v>3049</v>
      </c>
      <c r="J86" s="24">
        <f>VIZ!J58</f>
        <v>519931.30991979706</v>
      </c>
      <c r="K86" s="24">
        <f>VIZ!K58</f>
        <v>6875</v>
      </c>
      <c r="L86" s="24">
        <f>VIZ!L58</f>
        <v>2956925.9176132563</v>
      </c>
      <c r="M86" s="24">
        <f>VIZ!M58</f>
        <v>68</v>
      </c>
      <c r="N86" s="24">
        <f>VIZ!N58</f>
        <v>50000.122668889133</v>
      </c>
      <c r="O86" s="24">
        <f>VIZ!O58</f>
        <v>0</v>
      </c>
      <c r="P86" s="24">
        <f>VIZ!P58</f>
        <v>0</v>
      </c>
      <c r="Q86" s="24">
        <f>VIZ!Q58</f>
        <v>12450</v>
      </c>
      <c r="R86" s="24">
        <f>VIZ!R58</f>
        <v>874813.78261868376</v>
      </c>
      <c r="S86" s="24">
        <f>VIZ!S58</f>
        <v>472763</v>
      </c>
      <c r="T86" s="24">
        <f>VIZ!T58</f>
        <v>74747060.785391986</v>
      </c>
      <c r="U86" s="24">
        <f>VIZ!U58</f>
        <v>66016</v>
      </c>
      <c r="V86" s="24">
        <f>VIZ!V58</f>
        <v>15899519.577982228</v>
      </c>
      <c r="W86" s="25">
        <f>U86+S86</f>
        <v>538779</v>
      </c>
      <c r="X86" s="14">
        <f>V86+T86</f>
        <v>90646580.363374218</v>
      </c>
      <c r="Z86" s="30"/>
      <c r="AA86" s="30"/>
    </row>
    <row r="87" spans="1:27" s="3" customFormat="1" x14ac:dyDescent="0.3">
      <c r="A87" s="11">
        <v>25</v>
      </c>
      <c r="B87" s="81" t="s">
        <v>96</v>
      </c>
      <c r="C87" s="85">
        <f>WG!C58</f>
        <v>496585</v>
      </c>
      <c r="D87" s="24">
        <f>WG!D58</f>
        <v>125459991.7418119</v>
      </c>
      <c r="E87" s="24">
        <f>WG!E58</f>
        <v>33442</v>
      </c>
      <c r="F87" s="24">
        <f>WG!F58</f>
        <v>40753412.312945321</v>
      </c>
      <c r="G87" s="24">
        <f>WG!G58</f>
        <v>54</v>
      </c>
      <c r="H87" s="24">
        <f>WG!H58</f>
        <v>2390000</v>
      </c>
      <c r="I87" s="24">
        <f>WG!I58</f>
        <v>3732</v>
      </c>
      <c r="J87" s="24">
        <f>WG!J58</f>
        <v>797203.76835427515</v>
      </c>
      <c r="K87" s="24">
        <f>WG!K58</f>
        <v>19186</v>
      </c>
      <c r="L87" s="24">
        <f>WG!L58</f>
        <v>7007488.3934892612</v>
      </c>
      <c r="M87" s="24">
        <f>WG!M58</f>
        <v>134</v>
      </c>
      <c r="N87" s="24">
        <f>WG!N58</f>
        <v>349510.00435723871</v>
      </c>
      <c r="O87" s="24">
        <f>WG!O58</f>
        <v>174</v>
      </c>
      <c r="P87" s="24">
        <f>WG!P58</f>
        <v>152727.73155089386</v>
      </c>
      <c r="Q87" s="24">
        <f>WG!Q58</f>
        <v>2367</v>
      </c>
      <c r="R87" s="24">
        <f>WG!R58</f>
        <v>137700.99543198323</v>
      </c>
      <c r="S87" s="24">
        <f>WG!S58</f>
        <v>555674</v>
      </c>
      <c r="T87" s="24">
        <f>WG!T58</f>
        <v>177048034.94794092</v>
      </c>
      <c r="U87" s="24">
        <f>WG!U58</f>
        <v>74953</v>
      </c>
      <c r="V87" s="24">
        <f>WG!V58</f>
        <v>25150640.388245188</v>
      </c>
      <c r="W87" s="25">
        <f>U87+S87</f>
        <v>630627</v>
      </c>
      <c r="X87" s="14">
        <f>V87+T87</f>
        <v>202198675.33618611</v>
      </c>
      <c r="Z87" s="30"/>
      <c r="AA87" s="30"/>
    </row>
    <row r="88" spans="1:27" s="3" customFormat="1" x14ac:dyDescent="0.3">
      <c r="A88" s="15">
        <v>26</v>
      </c>
      <c r="B88" s="81" t="s">
        <v>97</v>
      </c>
      <c r="C88" s="85">
        <f>YSR!C58</f>
        <v>550487</v>
      </c>
      <c r="D88" s="24">
        <f>YSR!D58</f>
        <v>95647366.167799428</v>
      </c>
      <c r="E88" s="24">
        <f>YSR!E58</f>
        <v>31425</v>
      </c>
      <c r="F88" s="24">
        <f>YSR!F58</f>
        <v>20441883.737168454</v>
      </c>
      <c r="G88" s="24">
        <f>YSR!G58</f>
        <v>1</v>
      </c>
      <c r="H88" s="24">
        <f>YSR!H58</f>
        <v>10000</v>
      </c>
      <c r="I88" s="24">
        <f>YSR!I58</f>
        <v>4494</v>
      </c>
      <c r="J88" s="24">
        <f>YSR!J58</f>
        <v>810526.01739588624</v>
      </c>
      <c r="K88" s="24">
        <f>YSR!K58</f>
        <v>2262</v>
      </c>
      <c r="L88" s="24">
        <f>YSR!L58</f>
        <v>2170939.168123336</v>
      </c>
      <c r="M88" s="24">
        <f>YSR!M58</f>
        <v>283</v>
      </c>
      <c r="N88" s="24">
        <f>YSR!N58</f>
        <v>359617.76387695095</v>
      </c>
      <c r="O88" s="24">
        <f>YSR!O58</f>
        <v>405</v>
      </c>
      <c r="P88" s="24">
        <f>YSR!P58</f>
        <v>14545.415974203777</v>
      </c>
      <c r="Q88" s="24">
        <f>YSR!Q58</f>
        <v>52682</v>
      </c>
      <c r="R88" s="24">
        <f>YSR!R58</f>
        <v>7012374.6284178169</v>
      </c>
      <c r="S88" s="24">
        <f>YSR!S58</f>
        <v>642039</v>
      </c>
      <c r="T88" s="24">
        <f>YSR!T58</f>
        <v>126467252.89875607</v>
      </c>
      <c r="U88" s="24">
        <f>YSR!U58</f>
        <v>70079</v>
      </c>
      <c r="V88" s="24">
        <f>YSR!V58</f>
        <v>22770705.770297565</v>
      </c>
      <c r="W88" s="25">
        <f>U88+S88</f>
        <v>712118</v>
      </c>
      <c r="X88" s="14">
        <f>V88+T88</f>
        <v>149237958.66905364</v>
      </c>
      <c r="Z88" s="30"/>
      <c r="AA88" s="30"/>
    </row>
    <row r="89" spans="1:27" s="3" customFormat="1" ht="17.25" thickBot="1" x14ac:dyDescent="0.35">
      <c r="A89" s="95" t="s">
        <v>62</v>
      </c>
      <c r="B89" s="115" t="s">
        <v>31</v>
      </c>
      <c r="C89" s="83">
        <f t="shared" ref="C89:D89" si="42">SUM(C63:C88)</f>
        <v>12878468</v>
      </c>
      <c r="D89" s="80">
        <f t="shared" si="42"/>
        <v>2309997823.3347573</v>
      </c>
      <c r="E89" s="80">
        <f t="shared" ref="E89" si="43">SUM(E63:E88)</f>
        <v>992824</v>
      </c>
      <c r="F89" s="80">
        <f t="shared" ref="F89" si="44">SUM(F63:F88)</f>
        <v>690004000.00000012</v>
      </c>
      <c r="G89" s="80">
        <f t="shared" ref="G89" si="45">SUM(G63:G88)</f>
        <v>238</v>
      </c>
      <c r="H89" s="80">
        <f t="shared" ref="H89" si="46">SUM(H63:H88)</f>
        <v>10999900</v>
      </c>
      <c r="I89" s="80">
        <f t="shared" ref="I89" si="47">SUM(I63:I88)</f>
        <v>89649</v>
      </c>
      <c r="J89" s="80">
        <f t="shared" ref="J89" si="48">SUM(J63:J88)</f>
        <v>19999890.657561786</v>
      </c>
      <c r="K89" s="80">
        <f t="shared" ref="K89" si="49">SUM(K63:K88)</f>
        <v>216880</v>
      </c>
      <c r="L89" s="80">
        <f t="shared" ref="L89" si="50">SUM(L63:L88)</f>
        <v>114999971.77162208</v>
      </c>
      <c r="M89" s="80">
        <f t="shared" ref="M89" si="51">SUM(M63:M88)</f>
        <v>4138</v>
      </c>
      <c r="N89" s="80">
        <f t="shared" ref="N89" si="52">SUM(N63:N88)</f>
        <v>5000944.5319935484</v>
      </c>
      <c r="O89" s="80">
        <f t="shared" ref="O89" si="53">SUM(O63:O88)</f>
        <v>2599</v>
      </c>
      <c r="P89" s="80">
        <f t="shared" ref="P89" si="54">SUM(P63:P88)</f>
        <v>4000876.3087733346</v>
      </c>
      <c r="Q89" s="80">
        <f t="shared" ref="Q89" si="55">SUM(Q63:Q88)</f>
        <v>551438</v>
      </c>
      <c r="R89" s="80">
        <f t="shared" ref="R89" si="56">SUM(R63:R88)</f>
        <v>74997510.872693464</v>
      </c>
      <c r="S89" s="80">
        <f t="shared" ref="S89:T89" si="57">SUM(S63:S88)</f>
        <v>14736234</v>
      </c>
      <c r="T89" s="80">
        <f t="shared" si="57"/>
        <v>3230000917.4774008</v>
      </c>
      <c r="U89" s="80">
        <f t="shared" ref="U89" si="58">SUM(U63:U88)</f>
        <v>2212722</v>
      </c>
      <c r="V89" s="80">
        <f t="shared" ref="V89:W89" si="59">SUM(V63:V88)</f>
        <v>1200006000.5999999</v>
      </c>
      <c r="W89" s="18">
        <f t="shared" si="59"/>
        <v>16948956</v>
      </c>
      <c r="X89" s="18">
        <f t="shared" ref="X89" si="60">SUM(X63:X88)</f>
        <v>4430006917.5774012</v>
      </c>
      <c r="Z89" s="30"/>
      <c r="AA89" s="30"/>
    </row>
    <row r="90" spans="1:27" x14ac:dyDescent="0.25"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</row>
  </sheetData>
  <mergeCells count="39">
    <mergeCell ref="C3:V3"/>
    <mergeCell ref="E60:F61"/>
    <mergeCell ref="U4:V5"/>
    <mergeCell ref="W3:X5"/>
    <mergeCell ref="C59:T59"/>
    <mergeCell ref="W59:X61"/>
    <mergeCell ref="C60:D61"/>
    <mergeCell ref="G60:H61"/>
    <mergeCell ref="I60:J61"/>
    <mergeCell ref="M4:N5"/>
    <mergeCell ref="O4:P5"/>
    <mergeCell ref="Q4:R5"/>
    <mergeCell ref="S4:T5"/>
    <mergeCell ref="A89:B89"/>
    <mergeCell ref="C4:D5"/>
    <mergeCell ref="A59:A62"/>
    <mergeCell ref="B59:B62"/>
    <mergeCell ref="A19:B19"/>
    <mergeCell ref="A41:B41"/>
    <mergeCell ref="U59:V59"/>
    <mergeCell ref="A42:B42"/>
    <mergeCell ref="A44:B44"/>
    <mergeCell ref="A49:B49"/>
    <mergeCell ref="A53:B53"/>
    <mergeCell ref="A55:B55"/>
    <mergeCell ref="A56:B56"/>
    <mergeCell ref="K60:L61"/>
    <mergeCell ref="M60:N61"/>
    <mergeCell ref="U60:V61"/>
    <mergeCell ref="O60:P61"/>
    <mergeCell ref="Q60:R61"/>
    <mergeCell ref="S60:T61"/>
    <mergeCell ref="A1:X2"/>
    <mergeCell ref="A3:A6"/>
    <mergeCell ref="B3:B6"/>
    <mergeCell ref="E4:F5"/>
    <mergeCell ref="G4:H5"/>
    <mergeCell ref="I4:J5"/>
    <mergeCell ref="K4:L5"/>
  </mergeCells>
  <conditionalFormatting sqref="W7:X56 D63:D88 X63:X88">
    <cfRule type="expression" dxfId="9" priority="18">
      <formula>AND(#REF!&gt;0,D7&lt;1)</formula>
    </cfRule>
  </conditionalFormatting>
  <conditionalFormatting sqref="D89 X89">
    <cfRule type="expression" dxfId="8" priority="17">
      <formula>AND(#REF!&gt;0,D89&lt;1)</formula>
    </cfRule>
  </conditionalFormatting>
  <conditionalFormatting sqref="E7:V56 E63:V89">
    <cfRule type="expression" dxfId="7" priority="12">
      <formula>AND(#REF!&gt;0,E7&lt;1)</formula>
    </cfRule>
  </conditionalFormatting>
  <conditionalFormatting sqref="C7:C56">
    <cfRule type="expression" dxfId="6" priority="10">
      <formula>AND(#REF!&gt;0,C7&lt;1)</formula>
    </cfRule>
  </conditionalFormatting>
  <conditionalFormatting sqref="D7:D56">
    <cfRule type="expression" dxfId="5" priority="9">
      <formula>AND(#REF!&gt;0,D7&lt;1)</formula>
    </cfRule>
  </conditionalFormatting>
  <conditionalFormatting sqref="W63:W88">
    <cfRule type="expression" dxfId="4" priority="2">
      <formula>AND(#REF!&gt;0,W63&lt;1)</formula>
    </cfRule>
  </conditionalFormatting>
  <conditionalFormatting sqref="W89">
    <cfRule type="expression" dxfId="3" priority="1">
      <formula>AND(#REF!&gt;0,W89&lt;1)</formula>
    </cfRule>
  </conditionalFormatting>
  <printOptions horizontalCentered="1"/>
  <pageMargins left="0.15748031496062992" right="0.15748031496062992" top="0.15748031496062992" bottom="0.19685039370078741" header="0.15748031496062992" footer="0.31496062992125984"/>
  <pageSetup paperSize="9" scale="90" orientation="landscape" horizontalDpi="0" verticalDpi="0" r:id="rId1"/>
  <rowBreaks count="1" manualBreakCount="1">
    <brk id="57" max="16383" man="1"/>
  </rowBreaks>
  <colBreaks count="1" manualBreakCount="1">
    <brk id="1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957A-21D9-4071-9A9A-9165D9A2EAC7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3.425781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1.28515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89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119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12641</v>
      </c>
      <c r="D9" s="201">
        <v>2286185.3356559547</v>
      </c>
      <c r="E9" s="151">
        <v>1072</v>
      </c>
      <c r="F9" s="201">
        <v>637523.85295832553</v>
      </c>
      <c r="G9" s="151">
        <v>0</v>
      </c>
      <c r="H9" s="201">
        <v>0</v>
      </c>
      <c r="I9" s="151">
        <v>15</v>
      </c>
      <c r="J9" s="201">
        <v>3030.3761076591945</v>
      </c>
      <c r="K9" s="151">
        <v>45</v>
      </c>
      <c r="L9" s="201">
        <v>31864.658384672923</v>
      </c>
      <c r="M9" s="151">
        <v>3</v>
      </c>
      <c r="N9" s="201">
        <v>368.16474159067513</v>
      </c>
      <c r="O9" s="151">
        <v>0</v>
      </c>
      <c r="P9" s="201">
        <v>0</v>
      </c>
      <c r="Q9" s="151">
        <v>258</v>
      </c>
      <c r="R9" s="201">
        <v>23089.898687653902</v>
      </c>
      <c r="S9" s="151">
        <v>14034</v>
      </c>
      <c r="T9" s="201">
        <v>2982062.2865358568</v>
      </c>
      <c r="U9" s="151">
        <v>1034</v>
      </c>
      <c r="V9" s="201">
        <v>318164.18616112537</v>
      </c>
      <c r="W9" s="151">
        <v>15068</v>
      </c>
      <c r="X9" s="201">
        <v>3300226.4726969823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15197</v>
      </c>
      <c r="D10" s="201">
        <v>2748621.7331622737</v>
      </c>
      <c r="E10" s="151">
        <v>459</v>
      </c>
      <c r="F10" s="201">
        <v>272721.74503312079</v>
      </c>
      <c r="G10" s="151">
        <v>0</v>
      </c>
      <c r="H10" s="201">
        <v>0</v>
      </c>
      <c r="I10" s="151">
        <v>7</v>
      </c>
      <c r="J10" s="201">
        <v>1309.4687072097572</v>
      </c>
      <c r="K10" s="151">
        <v>20</v>
      </c>
      <c r="L10" s="201">
        <v>13769.173045945496</v>
      </c>
      <c r="M10" s="151">
        <v>3</v>
      </c>
      <c r="N10" s="201">
        <v>159.08923218885613</v>
      </c>
      <c r="O10" s="151">
        <v>0</v>
      </c>
      <c r="P10" s="201">
        <v>0</v>
      </c>
      <c r="Q10" s="151">
        <v>111</v>
      </c>
      <c r="R10" s="201">
        <v>9977.4743167051147</v>
      </c>
      <c r="S10" s="151">
        <v>15797</v>
      </c>
      <c r="T10" s="201">
        <v>3046558.6834974438</v>
      </c>
      <c r="U10" s="151">
        <v>122</v>
      </c>
      <c r="V10" s="201">
        <v>36427.253337167771</v>
      </c>
      <c r="W10" s="151">
        <v>15919</v>
      </c>
      <c r="X10" s="201">
        <v>3082985.9368346115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809</v>
      </c>
      <c r="D11" s="201">
        <v>146303.24370957646</v>
      </c>
      <c r="E11" s="151">
        <v>131</v>
      </c>
      <c r="F11" s="201">
        <v>76283.610606356669</v>
      </c>
      <c r="G11" s="151">
        <v>0</v>
      </c>
      <c r="H11" s="201">
        <v>0</v>
      </c>
      <c r="I11" s="151">
        <v>10</v>
      </c>
      <c r="J11" s="201">
        <v>1875.1526722837687</v>
      </c>
      <c r="K11" s="151">
        <v>28</v>
      </c>
      <c r="L11" s="201">
        <v>19717.387280875639</v>
      </c>
      <c r="M11" s="151">
        <v>3</v>
      </c>
      <c r="N11" s="201">
        <v>227.81498880272261</v>
      </c>
      <c r="O11" s="151">
        <v>0</v>
      </c>
      <c r="P11" s="201">
        <v>0</v>
      </c>
      <c r="Q11" s="151">
        <v>159</v>
      </c>
      <c r="R11" s="201">
        <v>14287.693569614501</v>
      </c>
      <c r="S11" s="151">
        <v>1140</v>
      </c>
      <c r="T11" s="201">
        <v>258694.90282750974</v>
      </c>
      <c r="U11" s="151">
        <v>1020</v>
      </c>
      <c r="V11" s="201">
        <v>313528.3891008264</v>
      </c>
      <c r="W11" s="151">
        <v>2160</v>
      </c>
      <c r="X11" s="201">
        <v>572223.29192833614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148275</v>
      </c>
      <c r="D12" s="201">
        <v>26817769.171302583</v>
      </c>
      <c r="E12" s="151">
        <v>4727</v>
      </c>
      <c r="F12" s="201">
        <v>2808819.3405439756</v>
      </c>
      <c r="G12" s="151">
        <v>26</v>
      </c>
      <c r="H12" s="201">
        <v>1081000</v>
      </c>
      <c r="I12" s="151">
        <v>635</v>
      </c>
      <c r="J12" s="201">
        <v>124636.10189396357</v>
      </c>
      <c r="K12" s="151">
        <v>1857</v>
      </c>
      <c r="L12" s="201">
        <v>1310559.0422293153</v>
      </c>
      <c r="M12" s="151">
        <v>19</v>
      </c>
      <c r="N12" s="201">
        <v>15142.218858802031</v>
      </c>
      <c r="O12" s="151">
        <v>0</v>
      </c>
      <c r="P12" s="201">
        <v>0</v>
      </c>
      <c r="Q12" s="151">
        <v>10593</v>
      </c>
      <c r="R12" s="201">
        <v>949662.63701791887</v>
      </c>
      <c r="S12" s="151">
        <v>166132</v>
      </c>
      <c r="T12" s="201">
        <v>33107588.511846561</v>
      </c>
      <c r="U12" s="151">
        <v>7309</v>
      </c>
      <c r="V12" s="201">
        <v>2247886.5407852358</v>
      </c>
      <c r="W12" s="151">
        <v>173441</v>
      </c>
      <c r="X12" s="201">
        <v>35355475.052631795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5315</v>
      </c>
      <c r="D13" s="201">
        <v>961306.21446422336</v>
      </c>
      <c r="E13" s="151">
        <v>181</v>
      </c>
      <c r="F13" s="201">
        <v>105986.50832650562</v>
      </c>
      <c r="G13" s="151">
        <v>0</v>
      </c>
      <c r="H13" s="201">
        <v>0</v>
      </c>
      <c r="I13" s="151">
        <v>3</v>
      </c>
      <c r="J13" s="201">
        <v>936.35536559265279</v>
      </c>
      <c r="K13" s="151">
        <v>14</v>
      </c>
      <c r="L13" s="201">
        <v>9845.8550329294394</v>
      </c>
      <c r="M13" s="151">
        <v>3</v>
      </c>
      <c r="N13" s="201">
        <v>113.75915693737079</v>
      </c>
      <c r="O13" s="151">
        <v>0</v>
      </c>
      <c r="P13" s="201">
        <v>0</v>
      </c>
      <c r="Q13" s="151">
        <v>80</v>
      </c>
      <c r="R13" s="201">
        <v>7134.5436206847808</v>
      </c>
      <c r="S13" s="151">
        <v>5596</v>
      </c>
      <c r="T13" s="201">
        <v>1085323.2359668731</v>
      </c>
      <c r="U13" s="151">
        <v>154</v>
      </c>
      <c r="V13" s="201">
        <v>46699.841417400326</v>
      </c>
      <c r="W13" s="151">
        <v>5750</v>
      </c>
      <c r="X13" s="201">
        <v>1132023.0773842735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20675</v>
      </c>
      <c r="D14" s="201">
        <v>3739261.2646700097</v>
      </c>
      <c r="E14" s="151">
        <v>1047</v>
      </c>
      <c r="F14" s="201">
        <v>621998.0229129151</v>
      </c>
      <c r="G14" s="151">
        <v>0</v>
      </c>
      <c r="H14" s="201">
        <v>0</v>
      </c>
      <c r="I14" s="151">
        <v>14</v>
      </c>
      <c r="J14" s="201">
        <v>2707.5291880639529</v>
      </c>
      <c r="K14" s="151">
        <v>40</v>
      </c>
      <c r="L14" s="201">
        <v>28469.896006021248</v>
      </c>
      <c r="M14" s="151">
        <v>3</v>
      </c>
      <c r="N14" s="201">
        <v>328.94160607765747</v>
      </c>
      <c r="O14" s="151">
        <v>0</v>
      </c>
      <c r="P14" s="201">
        <v>0</v>
      </c>
      <c r="Q14" s="151">
        <v>230</v>
      </c>
      <c r="R14" s="201">
        <v>20629.972130605682</v>
      </c>
      <c r="S14" s="151">
        <v>22009</v>
      </c>
      <c r="T14" s="201">
        <v>4413395.6265136935</v>
      </c>
      <c r="U14" s="151">
        <v>518</v>
      </c>
      <c r="V14" s="201">
        <v>159218.37698823519</v>
      </c>
      <c r="W14" s="151">
        <v>22527</v>
      </c>
      <c r="X14" s="201">
        <v>4572614.0035019293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4238</v>
      </c>
      <c r="D15" s="201">
        <v>766451.48785043787</v>
      </c>
      <c r="E15" s="151">
        <v>108</v>
      </c>
      <c r="F15" s="201">
        <v>62516.840943680865</v>
      </c>
      <c r="G15" s="151">
        <v>0</v>
      </c>
      <c r="H15" s="201">
        <v>0</v>
      </c>
      <c r="I15" s="151">
        <v>3</v>
      </c>
      <c r="J15" s="201">
        <v>916.94230241810828</v>
      </c>
      <c r="K15" s="151">
        <v>14</v>
      </c>
      <c r="L15" s="201">
        <v>9641.7250489668986</v>
      </c>
      <c r="M15" s="151">
        <v>3</v>
      </c>
      <c r="N15" s="201">
        <v>111.40063603659041</v>
      </c>
      <c r="O15" s="151">
        <v>0</v>
      </c>
      <c r="P15" s="201">
        <v>0</v>
      </c>
      <c r="Q15" s="151">
        <v>78</v>
      </c>
      <c r="R15" s="201">
        <v>6986.6261193606615</v>
      </c>
      <c r="S15" s="151">
        <v>4444</v>
      </c>
      <c r="T15" s="201">
        <v>846625.02290090104</v>
      </c>
      <c r="U15" s="151">
        <v>133</v>
      </c>
      <c r="V15" s="201">
        <v>40278.069555585251</v>
      </c>
      <c r="W15" s="151">
        <v>4577</v>
      </c>
      <c r="X15" s="201">
        <v>886903.09245648619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2946</v>
      </c>
      <c r="D17" s="201">
        <v>532817.00714059488</v>
      </c>
      <c r="E17" s="151">
        <v>238</v>
      </c>
      <c r="F17" s="201">
        <v>140380.28740224693</v>
      </c>
      <c r="G17" s="151">
        <v>0</v>
      </c>
      <c r="H17" s="201">
        <v>0</v>
      </c>
      <c r="I17" s="151">
        <v>15</v>
      </c>
      <c r="J17" s="201">
        <v>2883.8948285572897</v>
      </c>
      <c r="K17" s="151">
        <v>43</v>
      </c>
      <c r="L17" s="201">
        <v>30324.39547587591</v>
      </c>
      <c r="M17" s="151">
        <v>3</v>
      </c>
      <c r="N17" s="201">
        <v>350.36852080734741</v>
      </c>
      <c r="O17" s="151">
        <v>0</v>
      </c>
      <c r="P17" s="201">
        <v>0</v>
      </c>
      <c r="Q17" s="151">
        <v>245</v>
      </c>
      <c r="R17" s="201">
        <v>21973.78709822036</v>
      </c>
      <c r="S17" s="151">
        <v>3490</v>
      </c>
      <c r="T17" s="201">
        <v>728729.74046630273</v>
      </c>
      <c r="U17" s="151">
        <v>348</v>
      </c>
      <c r="V17" s="201">
        <v>106998.14124056468</v>
      </c>
      <c r="W17" s="151">
        <v>3838</v>
      </c>
      <c r="X17" s="201">
        <v>835727.88170686748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6</v>
      </c>
      <c r="D18" s="201">
        <v>332.14800201161103</v>
      </c>
      <c r="E18" s="151">
        <v>50</v>
      </c>
      <c r="F18" s="201">
        <v>27047.70485944394</v>
      </c>
      <c r="G18" s="151">
        <v>0</v>
      </c>
      <c r="H18" s="201">
        <v>0</v>
      </c>
      <c r="I18" s="151">
        <v>37</v>
      </c>
      <c r="J18" s="201">
        <v>7184.9482520719939</v>
      </c>
      <c r="K18" s="151">
        <v>107</v>
      </c>
      <c r="L18" s="201">
        <v>75550.332179946985</v>
      </c>
      <c r="M18" s="151">
        <v>3</v>
      </c>
      <c r="N18" s="201">
        <v>872.9096727896823</v>
      </c>
      <c r="O18" s="151">
        <v>0</v>
      </c>
      <c r="P18" s="201">
        <v>0</v>
      </c>
      <c r="Q18" s="151">
        <v>611</v>
      </c>
      <c r="R18" s="201">
        <v>54745.589762627562</v>
      </c>
      <c r="S18" s="151">
        <v>814</v>
      </c>
      <c r="T18" s="201">
        <v>165733.6327288918</v>
      </c>
      <c r="U18" s="151">
        <v>21</v>
      </c>
      <c r="V18" s="201">
        <v>5024.6847608489297</v>
      </c>
      <c r="W18" s="151">
        <v>835</v>
      </c>
      <c r="X18" s="201">
        <v>170758.3174897407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174880</v>
      </c>
      <c r="D19" s="201">
        <v>31701073.348634373</v>
      </c>
      <c r="E19" s="151">
        <v>14338</v>
      </c>
      <c r="F19" s="201">
        <v>8518439.0818786342</v>
      </c>
      <c r="G19" s="151">
        <v>5</v>
      </c>
      <c r="H19" s="201">
        <v>320000</v>
      </c>
      <c r="I19" s="151">
        <v>86</v>
      </c>
      <c r="J19" s="201">
        <v>16908.964490281058</v>
      </c>
      <c r="K19" s="151">
        <v>252</v>
      </c>
      <c r="L19" s="201">
        <v>177799.17672911048</v>
      </c>
      <c r="M19" s="151">
        <v>3</v>
      </c>
      <c r="N19" s="201">
        <v>2054.2943585108092</v>
      </c>
      <c r="O19" s="151">
        <v>0</v>
      </c>
      <c r="P19" s="201">
        <v>0</v>
      </c>
      <c r="Q19" s="151">
        <v>1437</v>
      </c>
      <c r="R19" s="201">
        <v>128837.56442209765</v>
      </c>
      <c r="S19" s="151">
        <v>191001</v>
      </c>
      <c r="T19" s="201">
        <v>40865112.430513009</v>
      </c>
      <c r="U19" s="151">
        <v>10555</v>
      </c>
      <c r="V19" s="201">
        <v>3245396.1372837732</v>
      </c>
      <c r="W19" s="151">
        <v>201556</v>
      </c>
      <c r="X19" s="201">
        <v>44110508.567796782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104286</v>
      </c>
      <c r="D20" s="201">
        <v>18861712.425028235</v>
      </c>
      <c r="E20" s="151">
        <v>5729</v>
      </c>
      <c r="F20" s="201">
        <v>3403619.0610902351</v>
      </c>
      <c r="G20" s="151">
        <v>1</v>
      </c>
      <c r="H20" s="201">
        <v>30000</v>
      </c>
      <c r="I20" s="151">
        <v>529</v>
      </c>
      <c r="J20" s="201">
        <v>103863.41824496965</v>
      </c>
      <c r="K20" s="151">
        <v>1548</v>
      </c>
      <c r="L20" s="201">
        <v>1092132.5351910964</v>
      </c>
      <c r="M20" s="151">
        <v>16</v>
      </c>
      <c r="N20" s="201">
        <v>12618.51571566836</v>
      </c>
      <c r="O20" s="151">
        <v>0</v>
      </c>
      <c r="P20" s="201">
        <v>0</v>
      </c>
      <c r="Q20" s="151">
        <v>8827</v>
      </c>
      <c r="R20" s="201">
        <v>791385.53084826574</v>
      </c>
      <c r="S20" s="151">
        <v>120936</v>
      </c>
      <c r="T20" s="201">
        <v>24295331.486118469</v>
      </c>
      <c r="U20" s="151">
        <v>27592</v>
      </c>
      <c r="V20" s="201">
        <v>8484615.6750670224</v>
      </c>
      <c r="W20" s="151">
        <v>148528</v>
      </c>
      <c r="X20" s="201">
        <v>32779947.161185492</v>
      </c>
    </row>
    <row r="21" spans="1:24" s="193" customFormat="1" ht="20.25" customHeight="1" x14ac:dyDescent="0.25">
      <c r="A21" s="152" t="s">
        <v>20</v>
      </c>
      <c r="B21" s="153"/>
      <c r="C21" s="154">
        <v>489268</v>
      </c>
      <c r="D21" s="202">
        <v>88561833.379620269</v>
      </c>
      <c r="E21" s="155">
        <v>28080</v>
      </c>
      <c r="F21" s="202">
        <v>16675336.056555441</v>
      </c>
      <c r="G21" s="155">
        <v>32</v>
      </c>
      <c r="H21" s="202">
        <v>1431000</v>
      </c>
      <c r="I21" s="155">
        <v>1354</v>
      </c>
      <c r="J21" s="202">
        <v>266253.15205307095</v>
      </c>
      <c r="K21" s="155">
        <v>3968</v>
      </c>
      <c r="L21" s="202">
        <v>2799674.1766047562</v>
      </c>
      <c r="M21" s="155">
        <v>62</v>
      </c>
      <c r="N21" s="202">
        <v>32347.477488212095</v>
      </c>
      <c r="O21" s="155">
        <v>0</v>
      </c>
      <c r="P21" s="202">
        <v>0</v>
      </c>
      <c r="Q21" s="155">
        <v>22629</v>
      </c>
      <c r="R21" s="202">
        <v>2028711.317593755</v>
      </c>
      <c r="S21" s="155">
        <v>545393</v>
      </c>
      <c r="T21" s="202">
        <v>111795155.5599155</v>
      </c>
      <c r="U21" s="155">
        <v>48806</v>
      </c>
      <c r="V21" s="202">
        <v>15004237.295697786</v>
      </c>
      <c r="W21" s="155">
        <v>594199</v>
      </c>
      <c r="X21" s="202">
        <v>126799392.85561329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3788</v>
      </c>
      <c r="D22" s="201">
        <v>685144.01711632847</v>
      </c>
      <c r="E22" s="151">
        <v>1455</v>
      </c>
      <c r="F22" s="201">
        <v>864759.41857157263</v>
      </c>
      <c r="G22" s="151">
        <v>0</v>
      </c>
      <c r="H22" s="201">
        <v>0</v>
      </c>
      <c r="I22" s="151">
        <v>14</v>
      </c>
      <c r="J22" s="201">
        <v>2710.8910152372569</v>
      </c>
      <c r="K22" s="151">
        <v>40</v>
      </c>
      <c r="L22" s="201">
        <v>28505.245900100359</v>
      </c>
      <c r="M22" s="151">
        <v>3</v>
      </c>
      <c r="N22" s="201">
        <v>329.35003928481075</v>
      </c>
      <c r="O22" s="151">
        <v>0</v>
      </c>
      <c r="P22" s="201">
        <v>0</v>
      </c>
      <c r="Q22" s="151">
        <v>230</v>
      </c>
      <c r="R22" s="201">
        <v>20655.587514993382</v>
      </c>
      <c r="S22" s="151">
        <v>5530</v>
      </c>
      <c r="T22" s="201">
        <v>1602104.5101575169</v>
      </c>
      <c r="U22" s="151">
        <v>1893</v>
      </c>
      <c r="V22" s="201">
        <v>582143.18524837564</v>
      </c>
      <c r="W22" s="151">
        <v>7423</v>
      </c>
      <c r="X22" s="201">
        <v>2184247.6954058926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180</v>
      </c>
      <c r="D23" s="201">
        <v>32327.212714875957</v>
      </c>
      <c r="E23" s="151">
        <v>40</v>
      </c>
      <c r="F23" s="201">
        <v>21003.675877116319</v>
      </c>
      <c r="G23" s="151">
        <v>0</v>
      </c>
      <c r="H23" s="201">
        <v>0</v>
      </c>
      <c r="I23" s="151">
        <v>180</v>
      </c>
      <c r="J23" s="201">
        <v>35291.129699176468</v>
      </c>
      <c r="K23" s="151">
        <v>526</v>
      </c>
      <c r="L23" s="201">
        <v>371089.18230684265</v>
      </c>
      <c r="M23" s="151">
        <v>5</v>
      </c>
      <c r="N23" s="201">
        <v>4287.5699862142428</v>
      </c>
      <c r="O23" s="151">
        <v>0</v>
      </c>
      <c r="P23" s="201">
        <v>0</v>
      </c>
      <c r="Q23" s="151">
        <v>2999</v>
      </c>
      <c r="R23" s="201">
        <v>268900.15640873084</v>
      </c>
      <c r="S23" s="151">
        <v>3930</v>
      </c>
      <c r="T23" s="201">
        <v>732898.92699295643</v>
      </c>
      <c r="U23" s="151">
        <v>58</v>
      </c>
      <c r="V23" s="201">
        <v>16244.267638916162</v>
      </c>
      <c r="W23" s="151">
        <v>3988</v>
      </c>
      <c r="X23" s="201">
        <v>749143.1946318727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1056</v>
      </c>
      <c r="D24" s="201">
        <v>190950.5025690381</v>
      </c>
      <c r="E24" s="151">
        <v>208</v>
      </c>
      <c r="F24" s="201">
        <v>122147.67561683958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1264</v>
      </c>
      <c r="T24" s="201">
        <v>313098.17818587768</v>
      </c>
      <c r="U24" s="151">
        <v>25</v>
      </c>
      <c r="V24" s="201">
        <v>5827.7928260691097</v>
      </c>
      <c r="W24" s="151">
        <v>1289</v>
      </c>
      <c r="X24" s="201">
        <v>318925.97101194679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287</v>
      </c>
      <c r="D25" s="201">
        <v>51945.597723427491</v>
      </c>
      <c r="E25" s="151">
        <v>329</v>
      </c>
      <c r="F25" s="201">
        <v>195867.29891445572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616</v>
      </c>
      <c r="T25" s="201">
        <v>247812.89663788321</v>
      </c>
      <c r="U25" s="151">
        <v>715</v>
      </c>
      <c r="V25" s="201">
        <v>220002.14270409255</v>
      </c>
      <c r="W25" s="151">
        <v>1331</v>
      </c>
      <c r="X25" s="201">
        <v>467815.03934197576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32</v>
      </c>
      <c r="D27" s="201">
        <v>4898.984690620423</v>
      </c>
      <c r="E27" s="151">
        <v>40</v>
      </c>
      <c r="F27" s="201">
        <v>21361.702670941671</v>
      </c>
      <c r="G27" s="151">
        <v>0</v>
      </c>
      <c r="H27" s="201">
        <v>0</v>
      </c>
      <c r="I27" s="151">
        <v>0</v>
      </c>
      <c r="J27" s="201">
        <v>27.368489656118481</v>
      </c>
      <c r="K27" s="151">
        <v>3</v>
      </c>
      <c r="L27" s="201">
        <v>287.78195920713995</v>
      </c>
      <c r="M27" s="151">
        <v>0</v>
      </c>
      <c r="N27" s="201">
        <v>3.3250370792274984</v>
      </c>
      <c r="O27" s="151">
        <v>0</v>
      </c>
      <c r="P27" s="201">
        <v>0</v>
      </c>
      <c r="Q27" s="151">
        <v>3</v>
      </c>
      <c r="R27" s="201">
        <v>208.53373671891055</v>
      </c>
      <c r="S27" s="151">
        <v>78</v>
      </c>
      <c r="T27" s="201">
        <v>26787.696584223489</v>
      </c>
      <c r="U27" s="151">
        <v>93</v>
      </c>
      <c r="V27" s="201">
        <v>27969.830295411677</v>
      </c>
      <c r="W27" s="151">
        <v>171</v>
      </c>
      <c r="X27" s="201">
        <v>54757.526879635174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1626</v>
      </c>
      <c r="D29" s="201">
        <v>294150.96063901304</v>
      </c>
      <c r="E29" s="151">
        <v>176</v>
      </c>
      <c r="F29" s="201">
        <v>103011.5270818667</v>
      </c>
      <c r="G29" s="151">
        <v>0</v>
      </c>
      <c r="H29" s="201">
        <v>0</v>
      </c>
      <c r="I29" s="151">
        <v>3</v>
      </c>
      <c r="J29" s="201">
        <v>219.42975685556962</v>
      </c>
      <c r="K29" s="151">
        <v>3</v>
      </c>
      <c r="L29" s="201">
        <v>2307.3222574459774</v>
      </c>
      <c r="M29" s="151">
        <v>0</v>
      </c>
      <c r="N29" s="201">
        <v>26.658836019017652</v>
      </c>
      <c r="O29" s="151">
        <v>0</v>
      </c>
      <c r="P29" s="201">
        <v>0</v>
      </c>
      <c r="Q29" s="151">
        <v>19</v>
      </c>
      <c r="R29" s="201">
        <v>1671.9412623554906</v>
      </c>
      <c r="S29" s="151">
        <v>1827</v>
      </c>
      <c r="T29" s="201">
        <v>401387.8398335558</v>
      </c>
      <c r="U29" s="151">
        <v>140</v>
      </c>
      <c r="V29" s="201">
        <v>42468.094993112813</v>
      </c>
      <c r="W29" s="151">
        <v>1967</v>
      </c>
      <c r="X29" s="201">
        <v>443855.93482666864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4819</v>
      </c>
      <c r="D30" s="201">
        <v>871700.87291857623</v>
      </c>
      <c r="E30" s="151">
        <v>2147</v>
      </c>
      <c r="F30" s="201">
        <v>1275372.1353249161</v>
      </c>
      <c r="G30" s="151">
        <v>1</v>
      </c>
      <c r="H30" s="201">
        <v>30000</v>
      </c>
      <c r="I30" s="151">
        <v>3</v>
      </c>
      <c r="J30" s="201">
        <v>915.18109796026636</v>
      </c>
      <c r="K30" s="151">
        <v>14</v>
      </c>
      <c r="L30" s="201">
        <v>9623.2058366972233</v>
      </c>
      <c r="M30" s="151">
        <v>3</v>
      </c>
      <c r="N30" s="201">
        <v>111.18666477986395</v>
      </c>
      <c r="O30" s="151">
        <v>0</v>
      </c>
      <c r="P30" s="201">
        <v>0</v>
      </c>
      <c r="Q30" s="151">
        <v>78</v>
      </c>
      <c r="R30" s="201">
        <v>6973.2066522532523</v>
      </c>
      <c r="S30" s="151">
        <v>7065</v>
      </c>
      <c r="T30" s="201">
        <v>2194695.788495183</v>
      </c>
      <c r="U30" s="151">
        <v>3606</v>
      </c>
      <c r="V30" s="201">
        <v>1108880.0135336905</v>
      </c>
      <c r="W30" s="151">
        <v>10671</v>
      </c>
      <c r="X30" s="201">
        <v>3303575.8020288735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2559</v>
      </c>
      <c r="D31" s="201">
        <v>462832.88042310171</v>
      </c>
      <c r="E31" s="151">
        <v>2481</v>
      </c>
      <c r="F31" s="201">
        <v>1473935.9765412149</v>
      </c>
      <c r="G31" s="151">
        <v>0</v>
      </c>
      <c r="H31" s="201">
        <v>0</v>
      </c>
      <c r="I31" s="151">
        <v>31</v>
      </c>
      <c r="J31" s="201">
        <v>6034.3442312102343</v>
      </c>
      <c r="K31" s="151">
        <v>90</v>
      </c>
      <c r="L31" s="201">
        <v>63451.6346063604</v>
      </c>
      <c r="M31" s="151">
        <v>3</v>
      </c>
      <c r="N31" s="201">
        <v>733.12113929936936</v>
      </c>
      <c r="O31" s="151">
        <v>0</v>
      </c>
      <c r="P31" s="201">
        <v>0</v>
      </c>
      <c r="Q31" s="151">
        <v>513</v>
      </c>
      <c r="R31" s="201">
        <v>45978.582194109236</v>
      </c>
      <c r="S31" s="151">
        <v>5677</v>
      </c>
      <c r="T31" s="201">
        <v>2052966.5391352959</v>
      </c>
      <c r="U31" s="151">
        <v>6254</v>
      </c>
      <c r="V31" s="201">
        <v>1922824.6522931459</v>
      </c>
      <c r="W31" s="151">
        <v>11931</v>
      </c>
      <c r="X31" s="201">
        <v>3975791.191428442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1919</v>
      </c>
      <c r="D32" s="201">
        <v>346912.54200387507</v>
      </c>
      <c r="E32" s="151">
        <v>46</v>
      </c>
      <c r="F32" s="201">
        <v>24767.650093199503</v>
      </c>
      <c r="G32" s="151">
        <v>0</v>
      </c>
      <c r="H32" s="201">
        <v>0</v>
      </c>
      <c r="I32" s="151">
        <v>9</v>
      </c>
      <c r="J32" s="201">
        <v>1712.0343666753238</v>
      </c>
      <c r="K32" s="151">
        <v>26</v>
      </c>
      <c r="L32" s="201">
        <v>18002.184646007081</v>
      </c>
      <c r="M32" s="151">
        <v>3</v>
      </c>
      <c r="N32" s="201">
        <v>207.99751179673117</v>
      </c>
      <c r="O32" s="151">
        <v>0</v>
      </c>
      <c r="P32" s="201">
        <v>0</v>
      </c>
      <c r="Q32" s="151">
        <v>146</v>
      </c>
      <c r="R32" s="201">
        <v>13044.816442553831</v>
      </c>
      <c r="S32" s="151">
        <v>2149</v>
      </c>
      <c r="T32" s="201">
        <v>404647.22506410751</v>
      </c>
      <c r="U32" s="151">
        <v>218</v>
      </c>
      <c r="V32" s="201">
        <v>66584.397646972255</v>
      </c>
      <c r="W32" s="151">
        <v>2367</v>
      </c>
      <c r="X32" s="201">
        <v>471231.62271107978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16</v>
      </c>
      <c r="F33" s="201">
        <v>6524.3628270692298</v>
      </c>
      <c r="G33" s="151">
        <v>0</v>
      </c>
      <c r="H33" s="201">
        <v>0</v>
      </c>
      <c r="I33" s="151">
        <v>3</v>
      </c>
      <c r="J33" s="201">
        <v>294.96495715008592</v>
      </c>
      <c r="K33" s="151">
        <v>4</v>
      </c>
      <c r="L33" s="201">
        <v>3101.5812100951962</v>
      </c>
      <c r="M33" s="151">
        <v>0</v>
      </c>
      <c r="N33" s="201">
        <v>35.835715887870556</v>
      </c>
      <c r="O33" s="151">
        <v>0</v>
      </c>
      <c r="P33" s="201">
        <v>0</v>
      </c>
      <c r="Q33" s="151">
        <v>25</v>
      </c>
      <c r="R33" s="201">
        <v>2247.480423235178</v>
      </c>
      <c r="S33" s="151">
        <v>48</v>
      </c>
      <c r="T33" s="201">
        <v>12204.225133437561</v>
      </c>
      <c r="U33" s="151">
        <v>57</v>
      </c>
      <c r="V33" s="201">
        <v>15753.914847839687</v>
      </c>
      <c r="W33" s="151">
        <v>105</v>
      </c>
      <c r="X33" s="201">
        <v>27958.139981277247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729</v>
      </c>
      <c r="D34" s="201">
        <v>131957.74727812732</v>
      </c>
      <c r="E34" s="151">
        <v>738</v>
      </c>
      <c r="F34" s="201">
        <v>438207.23541501322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1467</v>
      </c>
      <c r="T34" s="201">
        <v>570164.98269314051</v>
      </c>
      <c r="U34" s="151">
        <v>2812</v>
      </c>
      <c r="V34" s="201">
        <v>864595.16318209725</v>
      </c>
      <c r="W34" s="151">
        <v>4279</v>
      </c>
      <c r="X34" s="201">
        <v>1434760.1458752376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22</v>
      </c>
      <c r="D35" s="201">
        <v>3494.079063972637</v>
      </c>
      <c r="E35" s="151">
        <v>380</v>
      </c>
      <c r="F35" s="201">
        <v>226081.5385155782</v>
      </c>
      <c r="G35" s="151">
        <v>0</v>
      </c>
      <c r="H35" s="201">
        <v>0</v>
      </c>
      <c r="I35" s="151">
        <v>0</v>
      </c>
      <c r="J35" s="201">
        <v>0</v>
      </c>
      <c r="K35" s="151">
        <v>0</v>
      </c>
      <c r="L35" s="201">
        <v>0</v>
      </c>
      <c r="M35" s="151">
        <v>0</v>
      </c>
      <c r="N35" s="201">
        <v>0</v>
      </c>
      <c r="O35" s="151">
        <v>0</v>
      </c>
      <c r="P35" s="201">
        <v>0</v>
      </c>
      <c r="Q35" s="151">
        <v>0</v>
      </c>
      <c r="R35" s="201">
        <v>0</v>
      </c>
      <c r="S35" s="151">
        <v>402</v>
      </c>
      <c r="T35" s="201">
        <v>229575.61757955083</v>
      </c>
      <c r="U35" s="151">
        <v>60</v>
      </c>
      <c r="V35" s="201">
        <v>17677.000322446911</v>
      </c>
      <c r="W35" s="151">
        <v>462</v>
      </c>
      <c r="X35" s="201">
        <v>247252.61790199773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5111</v>
      </c>
      <c r="D36" s="201">
        <v>924649.12833841657</v>
      </c>
      <c r="E36" s="151">
        <v>835</v>
      </c>
      <c r="F36" s="201">
        <v>495819.10939678922</v>
      </c>
      <c r="G36" s="151">
        <v>1</v>
      </c>
      <c r="H36" s="201">
        <v>10000</v>
      </c>
      <c r="I36" s="151">
        <v>3</v>
      </c>
      <c r="J36" s="201">
        <v>481.75871898364642</v>
      </c>
      <c r="K36" s="151">
        <v>7</v>
      </c>
      <c r="L36" s="201">
        <v>5065.7332485733696</v>
      </c>
      <c r="M36" s="151">
        <v>3</v>
      </c>
      <c r="N36" s="201">
        <v>58.529558042442183</v>
      </c>
      <c r="O36" s="151">
        <v>0</v>
      </c>
      <c r="P36" s="201">
        <v>0</v>
      </c>
      <c r="Q36" s="151">
        <v>41</v>
      </c>
      <c r="R36" s="201">
        <v>3670.7522822369524</v>
      </c>
      <c r="S36" s="151">
        <v>6001</v>
      </c>
      <c r="T36" s="201">
        <v>1439745.0115430423</v>
      </c>
      <c r="U36" s="151">
        <v>1134</v>
      </c>
      <c r="V36" s="201">
        <v>348777.94108186476</v>
      </c>
      <c r="W36" s="151">
        <v>7135</v>
      </c>
      <c r="X36" s="201">
        <v>1788522.952624907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277</v>
      </c>
      <c r="D37" s="201">
        <v>49944.622586936115</v>
      </c>
      <c r="E37" s="151">
        <v>72</v>
      </c>
      <c r="F37" s="201">
        <v>40772.513302918458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349</v>
      </c>
      <c r="T37" s="201">
        <v>90717.135889854573</v>
      </c>
      <c r="U37" s="151">
        <v>26</v>
      </c>
      <c r="V37" s="201">
        <v>6111.7328053714346</v>
      </c>
      <c r="W37" s="151">
        <v>375</v>
      </c>
      <c r="X37" s="201">
        <v>96828.868695225989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261</v>
      </c>
      <c r="D38" s="201">
        <v>47067.985571529382</v>
      </c>
      <c r="E38" s="151">
        <v>95</v>
      </c>
      <c r="F38" s="201">
        <v>54430.379746835446</v>
      </c>
      <c r="G38" s="151">
        <v>0</v>
      </c>
      <c r="H38" s="201">
        <v>0</v>
      </c>
      <c r="I38" s="151">
        <v>38</v>
      </c>
      <c r="J38" s="201">
        <v>7538.4739048768297</v>
      </c>
      <c r="K38" s="151">
        <v>112</v>
      </c>
      <c r="L38" s="201">
        <v>79267.684005805379</v>
      </c>
      <c r="M38" s="151">
        <v>3</v>
      </c>
      <c r="N38" s="201">
        <v>915.86001162109073</v>
      </c>
      <c r="O38" s="151">
        <v>0</v>
      </c>
      <c r="P38" s="201">
        <v>0</v>
      </c>
      <c r="Q38" s="151">
        <v>641</v>
      </c>
      <c r="R38" s="201">
        <v>57439.272400277354</v>
      </c>
      <c r="S38" s="151">
        <v>1150</v>
      </c>
      <c r="T38" s="201">
        <v>246659.65564094548</v>
      </c>
      <c r="U38" s="151">
        <v>254</v>
      </c>
      <c r="V38" s="201">
        <v>77462.121212121216</v>
      </c>
      <c r="W38" s="151">
        <v>1404</v>
      </c>
      <c r="X38" s="201">
        <v>324121.77685306675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2356</v>
      </c>
      <c r="D40" s="201">
        <v>426082.45125922345</v>
      </c>
      <c r="E40" s="151">
        <v>40</v>
      </c>
      <c r="F40" s="201">
        <v>20828.454531074916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2396</v>
      </c>
      <c r="T40" s="201">
        <v>446910.9057902983</v>
      </c>
      <c r="U40" s="151">
        <v>191</v>
      </c>
      <c r="V40" s="201">
        <v>57819.383259911883</v>
      </c>
      <c r="W40" s="151">
        <v>2587</v>
      </c>
      <c r="X40" s="201">
        <v>504730.28905021027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549</v>
      </c>
      <c r="V42" s="201">
        <v>168656.33186793778</v>
      </c>
      <c r="W42" s="151">
        <v>549</v>
      </c>
      <c r="X42" s="201">
        <v>168656.33186793778</v>
      </c>
    </row>
    <row r="43" spans="1:24" s="193" customFormat="1" ht="20.25" customHeight="1" x14ac:dyDescent="0.25">
      <c r="A43" s="152" t="s">
        <v>37</v>
      </c>
      <c r="B43" s="153"/>
      <c r="C43" s="154">
        <v>25022</v>
      </c>
      <c r="D43" s="202">
        <v>4524059.5848970609</v>
      </c>
      <c r="E43" s="155">
        <v>9098</v>
      </c>
      <c r="F43" s="202">
        <v>5384890.6544273999</v>
      </c>
      <c r="G43" s="155">
        <v>2</v>
      </c>
      <c r="H43" s="202">
        <v>40000</v>
      </c>
      <c r="I43" s="155">
        <v>284</v>
      </c>
      <c r="J43" s="202">
        <v>55225.576237781803</v>
      </c>
      <c r="K43" s="155">
        <v>825</v>
      </c>
      <c r="L43" s="202">
        <v>580701.55597713485</v>
      </c>
      <c r="M43" s="155">
        <v>23</v>
      </c>
      <c r="N43" s="202">
        <v>6709.4345000246667</v>
      </c>
      <c r="O43" s="155">
        <v>0</v>
      </c>
      <c r="P43" s="202">
        <v>0</v>
      </c>
      <c r="Q43" s="155">
        <v>4695</v>
      </c>
      <c r="R43" s="202">
        <v>420790.32931746449</v>
      </c>
      <c r="S43" s="155">
        <v>39949</v>
      </c>
      <c r="T43" s="202">
        <v>11012377.13535687</v>
      </c>
      <c r="U43" s="155">
        <v>18085</v>
      </c>
      <c r="V43" s="202">
        <v>5549797.965759377</v>
      </c>
      <c r="W43" s="155">
        <v>58034</v>
      </c>
      <c r="X43" s="202">
        <v>16562175.101116247</v>
      </c>
    </row>
    <row r="44" spans="1:24" s="193" customFormat="1" ht="20.25" customHeight="1" x14ac:dyDescent="0.25">
      <c r="A44" s="152" t="s">
        <v>38</v>
      </c>
      <c r="B44" s="153"/>
      <c r="C44" s="154">
        <v>514290</v>
      </c>
      <c r="D44" s="202">
        <v>93085892.96451734</v>
      </c>
      <c r="E44" s="155">
        <v>37178</v>
      </c>
      <c r="F44" s="202">
        <v>22060226.710982844</v>
      </c>
      <c r="G44" s="155">
        <v>34</v>
      </c>
      <c r="H44" s="202">
        <v>1471000</v>
      </c>
      <c r="I44" s="155">
        <v>1638</v>
      </c>
      <c r="J44" s="202">
        <v>321478.72829085274</v>
      </c>
      <c r="K44" s="155">
        <v>4793</v>
      </c>
      <c r="L44" s="202">
        <v>3380375.7325818911</v>
      </c>
      <c r="M44" s="155">
        <v>85</v>
      </c>
      <c r="N44" s="202">
        <v>39056.911988236759</v>
      </c>
      <c r="O44" s="155">
        <v>0</v>
      </c>
      <c r="P44" s="202">
        <v>0</v>
      </c>
      <c r="Q44" s="155">
        <v>27324</v>
      </c>
      <c r="R44" s="202">
        <v>2449501.6469112192</v>
      </c>
      <c r="S44" s="155">
        <v>585342</v>
      </c>
      <c r="T44" s="202">
        <v>122807532.69527237</v>
      </c>
      <c r="U44" s="155">
        <v>66891</v>
      </c>
      <c r="V44" s="202">
        <v>20554035.26145716</v>
      </c>
      <c r="W44" s="155">
        <v>652233</v>
      </c>
      <c r="X44" s="202">
        <v>143361567.95672953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54875</v>
      </c>
      <c r="D45" s="201">
        <v>9925036.9811858833</v>
      </c>
      <c r="E45" s="151">
        <v>9</v>
      </c>
      <c r="F45" s="201">
        <v>680.27211748775699</v>
      </c>
      <c r="G45" s="151">
        <v>0</v>
      </c>
      <c r="H45" s="201">
        <v>0</v>
      </c>
      <c r="I45" s="151">
        <v>600</v>
      </c>
      <c r="J45" s="201">
        <v>117884.97970804054</v>
      </c>
      <c r="K45" s="151">
        <v>1756</v>
      </c>
      <c r="L45" s="201">
        <v>1239570.4274418943</v>
      </c>
      <c r="M45" s="151">
        <v>18</v>
      </c>
      <c r="N45" s="201">
        <v>14322.015337283587</v>
      </c>
      <c r="O45" s="151">
        <v>0</v>
      </c>
      <c r="P45" s="201">
        <v>0</v>
      </c>
      <c r="Q45" s="151">
        <v>10019</v>
      </c>
      <c r="R45" s="201">
        <v>898222.5775127816</v>
      </c>
      <c r="S45" s="151">
        <v>67277</v>
      </c>
      <c r="T45" s="201">
        <v>12195717.253303371</v>
      </c>
      <c r="U45" s="151">
        <v>1433</v>
      </c>
      <c r="V45" s="201">
        <v>440456.29726936395</v>
      </c>
      <c r="W45" s="151">
        <v>68710</v>
      </c>
      <c r="X45" s="201">
        <v>12636173.550572734</v>
      </c>
    </row>
    <row r="46" spans="1:24" s="193" customFormat="1" ht="20.25" customHeight="1" x14ac:dyDescent="0.25">
      <c r="A46" s="152" t="s">
        <v>40</v>
      </c>
      <c r="B46" s="153"/>
      <c r="C46" s="154">
        <v>54875</v>
      </c>
      <c r="D46" s="202">
        <v>9925036.9811858833</v>
      </c>
      <c r="E46" s="155">
        <v>9</v>
      </c>
      <c r="F46" s="202">
        <v>680.27211748775699</v>
      </c>
      <c r="G46" s="155">
        <v>0</v>
      </c>
      <c r="H46" s="202">
        <v>0</v>
      </c>
      <c r="I46" s="155">
        <v>600</v>
      </c>
      <c r="J46" s="202">
        <v>117884.97970804054</v>
      </c>
      <c r="K46" s="155">
        <v>1756</v>
      </c>
      <c r="L46" s="202">
        <v>1239570.4274418943</v>
      </c>
      <c r="M46" s="155">
        <v>18</v>
      </c>
      <c r="N46" s="202">
        <v>14322.015337283587</v>
      </c>
      <c r="O46" s="155">
        <v>0</v>
      </c>
      <c r="P46" s="202">
        <v>0</v>
      </c>
      <c r="Q46" s="155">
        <v>10019</v>
      </c>
      <c r="R46" s="202">
        <v>898222.5775127816</v>
      </c>
      <c r="S46" s="155">
        <v>67277</v>
      </c>
      <c r="T46" s="202">
        <v>12195717.253303371</v>
      </c>
      <c r="U46" s="155">
        <v>1433</v>
      </c>
      <c r="V46" s="202">
        <v>440456.29726936395</v>
      </c>
      <c r="W46" s="155">
        <v>68710</v>
      </c>
      <c r="X46" s="202">
        <v>12636173.550572734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107290</v>
      </c>
      <c r="D47" s="201">
        <v>19333551.995311372</v>
      </c>
      <c r="E47" s="151">
        <v>2388</v>
      </c>
      <c r="F47" s="201">
        <v>1419112.5250450636</v>
      </c>
      <c r="G47" s="151">
        <v>0</v>
      </c>
      <c r="H47" s="201">
        <v>0</v>
      </c>
      <c r="I47" s="151">
        <v>112</v>
      </c>
      <c r="J47" s="201">
        <v>22043.134709591934</v>
      </c>
      <c r="K47" s="151">
        <v>328</v>
      </c>
      <c r="L47" s="201">
        <v>231785.40626464935</v>
      </c>
      <c r="M47" s="151">
        <v>3</v>
      </c>
      <c r="N47" s="201">
        <v>2678.0520654494444</v>
      </c>
      <c r="O47" s="151">
        <v>0</v>
      </c>
      <c r="P47" s="201">
        <v>0</v>
      </c>
      <c r="Q47" s="151">
        <v>1873</v>
      </c>
      <c r="R47" s="201">
        <v>167957.28619835913</v>
      </c>
      <c r="S47" s="151">
        <v>111994</v>
      </c>
      <c r="T47" s="201">
        <v>21177128.399594486</v>
      </c>
      <c r="U47" s="151">
        <v>869</v>
      </c>
      <c r="V47" s="201">
        <v>267091.03592605516</v>
      </c>
      <c r="W47" s="151">
        <v>112863</v>
      </c>
      <c r="X47" s="201">
        <v>21444219.435520541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107290</v>
      </c>
      <c r="D51" s="202">
        <v>19333551.995311372</v>
      </c>
      <c r="E51" s="155">
        <v>2388</v>
      </c>
      <c r="F51" s="202">
        <v>1419112.5250450636</v>
      </c>
      <c r="G51" s="155">
        <v>0</v>
      </c>
      <c r="H51" s="202">
        <v>0</v>
      </c>
      <c r="I51" s="155">
        <v>112</v>
      </c>
      <c r="J51" s="202">
        <v>22043.134709591934</v>
      </c>
      <c r="K51" s="155">
        <v>328</v>
      </c>
      <c r="L51" s="202">
        <v>231785.40626464935</v>
      </c>
      <c r="M51" s="155">
        <v>3</v>
      </c>
      <c r="N51" s="202">
        <v>2678.0520654494444</v>
      </c>
      <c r="O51" s="155">
        <v>0</v>
      </c>
      <c r="P51" s="202">
        <v>0</v>
      </c>
      <c r="Q51" s="155">
        <v>1873</v>
      </c>
      <c r="R51" s="202">
        <v>167957.28619835913</v>
      </c>
      <c r="S51" s="155">
        <v>111994</v>
      </c>
      <c r="T51" s="202">
        <v>21177128.399594486</v>
      </c>
      <c r="U51" s="155">
        <v>869</v>
      </c>
      <c r="V51" s="202">
        <v>267091.03592605516</v>
      </c>
      <c r="W51" s="155">
        <v>112863</v>
      </c>
      <c r="X51" s="202">
        <v>21444219.435520541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183</v>
      </c>
      <c r="F52" s="201">
        <v>107190.52543142231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183</v>
      </c>
      <c r="T52" s="201">
        <v>107190.52543142231</v>
      </c>
      <c r="U52" s="151">
        <v>38</v>
      </c>
      <c r="V52" s="201">
        <v>10095.149686702247</v>
      </c>
      <c r="W52" s="151">
        <v>221</v>
      </c>
      <c r="X52" s="201">
        <v>117285.67511812455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1024</v>
      </c>
      <c r="D53" s="201">
        <v>185236.91117376593</v>
      </c>
      <c r="E53" s="151">
        <v>312</v>
      </c>
      <c r="F53" s="201">
        <v>185317.97039574929</v>
      </c>
      <c r="G53" s="151">
        <v>0</v>
      </c>
      <c r="H53" s="201">
        <v>0</v>
      </c>
      <c r="I53" s="151">
        <v>72</v>
      </c>
      <c r="J53" s="201">
        <v>14102.394685473088</v>
      </c>
      <c r="K53" s="151">
        <v>210</v>
      </c>
      <c r="L53" s="201">
        <v>148287.8603493016</v>
      </c>
      <c r="M53" s="151">
        <v>2</v>
      </c>
      <c r="N53" s="201">
        <v>1713.3201657920465</v>
      </c>
      <c r="O53" s="151">
        <v>0</v>
      </c>
      <c r="P53" s="201">
        <v>0</v>
      </c>
      <c r="Q53" s="151">
        <v>1199</v>
      </c>
      <c r="R53" s="201">
        <v>107452.95401382004</v>
      </c>
      <c r="S53" s="151">
        <v>2819</v>
      </c>
      <c r="T53" s="201">
        <v>642111.41078390204</v>
      </c>
      <c r="U53" s="151">
        <v>427</v>
      </c>
      <c r="V53" s="201">
        <v>131433.65983971502</v>
      </c>
      <c r="W53" s="151">
        <v>3246</v>
      </c>
      <c r="X53" s="201">
        <v>773545.07062361704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1024</v>
      </c>
      <c r="D55" s="202">
        <v>185236.91117376593</v>
      </c>
      <c r="E55" s="155">
        <v>495</v>
      </c>
      <c r="F55" s="202">
        <v>292508.4958271716</v>
      </c>
      <c r="G55" s="155">
        <v>0</v>
      </c>
      <c r="H55" s="202">
        <v>0</v>
      </c>
      <c r="I55" s="155">
        <v>72</v>
      </c>
      <c r="J55" s="202">
        <v>14102.394685473088</v>
      </c>
      <c r="K55" s="155">
        <v>210</v>
      </c>
      <c r="L55" s="202">
        <v>148287.8603493016</v>
      </c>
      <c r="M55" s="155">
        <v>2</v>
      </c>
      <c r="N55" s="202">
        <v>1713.3201657920465</v>
      </c>
      <c r="O55" s="155">
        <v>0</v>
      </c>
      <c r="P55" s="202">
        <v>0</v>
      </c>
      <c r="Q55" s="155">
        <v>1199</v>
      </c>
      <c r="R55" s="202">
        <v>107452.95401382004</v>
      </c>
      <c r="S55" s="155">
        <v>3002</v>
      </c>
      <c r="T55" s="202">
        <v>749301.93621532421</v>
      </c>
      <c r="U55" s="155">
        <v>465</v>
      </c>
      <c r="V55" s="202">
        <v>141528.80952641726</v>
      </c>
      <c r="W55" s="155">
        <v>3467</v>
      </c>
      <c r="X55" s="202">
        <v>890830.74574174162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2604</v>
      </c>
      <c r="F56" s="201">
        <v>1547203.3268056533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2604</v>
      </c>
      <c r="T56" s="201">
        <v>1547203.3268056533</v>
      </c>
      <c r="U56" s="151">
        <v>0</v>
      </c>
      <c r="V56" s="201">
        <v>0</v>
      </c>
      <c r="W56" s="151">
        <v>2604</v>
      </c>
      <c r="X56" s="201">
        <v>1547203.3268056533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2604</v>
      </c>
      <c r="F57" s="202">
        <v>1547203.3268056533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2604</v>
      </c>
      <c r="T57" s="202">
        <v>1547203.3268056533</v>
      </c>
      <c r="U57" s="155">
        <v>0</v>
      </c>
      <c r="V57" s="202">
        <v>0</v>
      </c>
      <c r="W57" s="155">
        <v>2604</v>
      </c>
      <c r="X57" s="202">
        <v>1547203.3268056533</v>
      </c>
    </row>
    <row r="58" spans="1:24" s="193" customFormat="1" ht="20.25" customHeight="1" x14ac:dyDescent="0.25">
      <c r="A58" s="195" t="s">
        <v>62</v>
      </c>
      <c r="B58" s="195"/>
      <c r="C58" s="203">
        <v>677479</v>
      </c>
      <c r="D58" s="204">
        <v>122529718.85218835</v>
      </c>
      <c r="E58" s="205">
        <v>42674</v>
      </c>
      <c r="F58" s="204">
        <v>25319731.330778219</v>
      </c>
      <c r="G58" s="205">
        <v>34</v>
      </c>
      <c r="H58" s="204">
        <v>1471000</v>
      </c>
      <c r="I58" s="205">
        <v>2422</v>
      </c>
      <c r="J58" s="204">
        <v>475509.23739395826</v>
      </c>
      <c r="K58" s="205">
        <v>7087</v>
      </c>
      <c r="L58" s="204">
        <v>5000019.4266377371</v>
      </c>
      <c r="M58" s="205">
        <v>108</v>
      </c>
      <c r="N58" s="204">
        <v>57770.299556761842</v>
      </c>
      <c r="O58" s="205">
        <v>0</v>
      </c>
      <c r="P58" s="204">
        <v>0</v>
      </c>
      <c r="Q58" s="205">
        <v>40415</v>
      </c>
      <c r="R58" s="204">
        <v>3623134.4646361801</v>
      </c>
      <c r="S58" s="205">
        <v>770219</v>
      </c>
      <c r="T58" s="204">
        <v>158476883.61119118</v>
      </c>
      <c r="U58" s="205">
        <v>69658</v>
      </c>
      <c r="V58" s="204">
        <v>21403111.404178999</v>
      </c>
      <c r="W58" s="205">
        <v>839877</v>
      </c>
      <c r="X58" s="204">
        <v>179879995.01537022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2800000000000000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5498-7FA8-4992-812B-F77EC6EACF73}">
  <dimension ref="A1:X61"/>
  <sheetViews>
    <sheetView showGridLines="0" zoomScaleNormal="100" workbookViewId="0">
      <pane xSplit="2" ySplit="8" topLeftCell="A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0.140625" style="162" bestFit="1" customWidth="1"/>
    <col min="9" max="9" width="5.5703125" style="162" bestFit="1" customWidth="1"/>
    <col min="10" max="10" width="10.140625" style="162" bestFit="1" customWidth="1"/>
    <col min="11" max="11" width="6.710937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90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119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29621</v>
      </c>
      <c r="D9" s="201">
        <v>5437278.8799515618</v>
      </c>
      <c r="E9" s="151">
        <v>789</v>
      </c>
      <c r="F9" s="201">
        <v>553489.68058438355</v>
      </c>
      <c r="G9" s="151">
        <v>0</v>
      </c>
      <c r="H9" s="201">
        <v>0</v>
      </c>
      <c r="I9" s="151">
        <v>338</v>
      </c>
      <c r="J9" s="201">
        <v>68821.576720415105</v>
      </c>
      <c r="K9" s="151">
        <v>877</v>
      </c>
      <c r="L9" s="201">
        <v>444493.59410466306</v>
      </c>
      <c r="M9" s="151">
        <v>18</v>
      </c>
      <c r="N9" s="201">
        <v>2963.2906273644212</v>
      </c>
      <c r="O9" s="151">
        <v>0</v>
      </c>
      <c r="P9" s="201">
        <v>0</v>
      </c>
      <c r="Q9" s="151">
        <v>1920</v>
      </c>
      <c r="R9" s="201">
        <v>283721.53854755737</v>
      </c>
      <c r="S9" s="151">
        <v>33563</v>
      </c>
      <c r="T9" s="201">
        <v>6790768.560535945</v>
      </c>
      <c r="U9" s="151">
        <v>2000</v>
      </c>
      <c r="V9" s="201">
        <v>630374.21579042322</v>
      </c>
      <c r="W9" s="151">
        <v>35563</v>
      </c>
      <c r="X9" s="201">
        <v>7421142.7763263676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14668</v>
      </c>
      <c r="D10" s="201">
        <v>2692423.9536978365</v>
      </c>
      <c r="E10" s="151">
        <v>885</v>
      </c>
      <c r="F10" s="201">
        <v>621261.97444787342</v>
      </c>
      <c r="G10" s="151">
        <v>0</v>
      </c>
      <c r="H10" s="201">
        <v>0</v>
      </c>
      <c r="I10" s="151">
        <v>14</v>
      </c>
      <c r="J10" s="201">
        <v>2883.5123940144967</v>
      </c>
      <c r="K10" s="151">
        <v>37</v>
      </c>
      <c r="L10" s="201">
        <v>18623.560353284425</v>
      </c>
      <c r="M10" s="151">
        <v>3</v>
      </c>
      <c r="N10" s="201">
        <v>124.15706902189619</v>
      </c>
      <c r="O10" s="151">
        <v>0</v>
      </c>
      <c r="P10" s="201">
        <v>0</v>
      </c>
      <c r="Q10" s="151">
        <v>80</v>
      </c>
      <c r="R10" s="201">
        <v>11887.47209576876</v>
      </c>
      <c r="S10" s="151">
        <v>15687</v>
      </c>
      <c r="T10" s="201">
        <v>3347204.6300577996</v>
      </c>
      <c r="U10" s="151">
        <v>444</v>
      </c>
      <c r="V10" s="201">
        <v>138941.21312339729</v>
      </c>
      <c r="W10" s="151">
        <v>16131</v>
      </c>
      <c r="X10" s="201">
        <v>3486145.8431811966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184</v>
      </c>
      <c r="D11" s="201">
        <v>33384.855575111222</v>
      </c>
      <c r="E11" s="151">
        <v>191</v>
      </c>
      <c r="F11" s="201">
        <v>133824.61265997781</v>
      </c>
      <c r="G11" s="151">
        <v>0</v>
      </c>
      <c r="H11" s="201">
        <v>0</v>
      </c>
      <c r="I11" s="151">
        <v>23</v>
      </c>
      <c r="J11" s="201">
        <v>4647.5430806234017</v>
      </c>
      <c r="K11" s="151">
        <v>59</v>
      </c>
      <c r="L11" s="201">
        <v>30016.794530221188</v>
      </c>
      <c r="M11" s="151">
        <v>3</v>
      </c>
      <c r="N11" s="201">
        <v>200.11196353480796</v>
      </c>
      <c r="O11" s="151">
        <v>0</v>
      </c>
      <c r="P11" s="201">
        <v>0</v>
      </c>
      <c r="Q11" s="151">
        <v>130</v>
      </c>
      <c r="R11" s="201">
        <v>19159.806213933727</v>
      </c>
      <c r="S11" s="151">
        <v>590</v>
      </c>
      <c r="T11" s="201">
        <v>221233.72402340217</v>
      </c>
      <c r="U11" s="151">
        <v>520</v>
      </c>
      <c r="V11" s="201">
        <v>163685.35104270512</v>
      </c>
      <c r="W11" s="151">
        <v>1110</v>
      </c>
      <c r="X11" s="201">
        <v>384919.07506610733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153172</v>
      </c>
      <c r="D12" s="201">
        <v>28115603.862326052</v>
      </c>
      <c r="E12" s="151">
        <v>4143</v>
      </c>
      <c r="F12" s="201">
        <v>2909591.5537630771</v>
      </c>
      <c r="G12" s="151">
        <v>0</v>
      </c>
      <c r="H12" s="201">
        <v>0</v>
      </c>
      <c r="I12" s="151">
        <v>839</v>
      </c>
      <c r="J12" s="201">
        <v>170970.00196769123</v>
      </c>
      <c r="K12" s="151">
        <v>2180</v>
      </c>
      <c r="L12" s="201">
        <v>1104233.2111545093</v>
      </c>
      <c r="M12" s="151">
        <v>45</v>
      </c>
      <c r="N12" s="201">
        <v>7361.5547410300633</v>
      </c>
      <c r="O12" s="151">
        <v>0</v>
      </c>
      <c r="P12" s="201">
        <v>0</v>
      </c>
      <c r="Q12" s="151">
        <v>4769</v>
      </c>
      <c r="R12" s="201">
        <v>704835.23213676945</v>
      </c>
      <c r="S12" s="151">
        <v>165148</v>
      </c>
      <c r="T12" s="201">
        <v>33012595.416089129</v>
      </c>
      <c r="U12" s="151">
        <v>4198</v>
      </c>
      <c r="V12" s="201">
        <v>1323174.6190943068</v>
      </c>
      <c r="W12" s="151">
        <v>169346</v>
      </c>
      <c r="X12" s="201">
        <v>34335770.035183437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7133</v>
      </c>
      <c r="D13" s="201">
        <v>1309238.6039513394</v>
      </c>
      <c r="E13" s="151">
        <v>209</v>
      </c>
      <c r="F13" s="201">
        <v>147002.23536355462</v>
      </c>
      <c r="G13" s="151">
        <v>0</v>
      </c>
      <c r="H13" s="201">
        <v>0</v>
      </c>
      <c r="I13" s="151">
        <v>13</v>
      </c>
      <c r="J13" s="201">
        <v>2624.9561162432951</v>
      </c>
      <c r="K13" s="151">
        <v>33</v>
      </c>
      <c r="L13" s="201">
        <v>16953.639164879663</v>
      </c>
      <c r="M13" s="151">
        <v>3</v>
      </c>
      <c r="N13" s="201">
        <v>113.02426109919776</v>
      </c>
      <c r="O13" s="151">
        <v>0</v>
      </c>
      <c r="P13" s="201">
        <v>0</v>
      </c>
      <c r="Q13" s="151">
        <v>73</v>
      </c>
      <c r="R13" s="201">
        <v>10821.556602021954</v>
      </c>
      <c r="S13" s="151">
        <v>7464</v>
      </c>
      <c r="T13" s="201">
        <v>1486754.0154591382</v>
      </c>
      <c r="U13" s="151">
        <v>244</v>
      </c>
      <c r="V13" s="201">
        <v>76010.280527150418</v>
      </c>
      <c r="W13" s="151">
        <v>7708</v>
      </c>
      <c r="X13" s="201">
        <v>1562764.2959862885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33332</v>
      </c>
      <c r="D14" s="201">
        <v>6118299.1786314137</v>
      </c>
      <c r="E14" s="151">
        <v>3255</v>
      </c>
      <c r="F14" s="201">
        <v>2284977.4087315658</v>
      </c>
      <c r="G14" s="151">
        <v>0</v>
      </c>
      <c r="H14" s="201">
        <v>0</v>
      </c>
      <c r="I14" s="151">
        <v>163</v>
      </c>
      <c r="J14" s="201">
        <v>33172.208812935052</v>
      </c>
      <c r="K14" s="151">
        <v>423</v>
      </c>
      <c r="L14" s="201">
        <v>214247.26113951416</v>
      </c>
      <c r="M14" s="151">
        <v>9</v>
      </c>
      <c r="N14" s="201">
        <v>1428.315074263428</v>
      </c>
      <c r="O14" s="151">
        <v>0</v>
      </c>
      <c r="P14" s="201">
        <v>0</v>
      </c>
      <c r="Q14" s="151">
        <v>925</v>
      </c>
      <c r="R14" s="201">
        <v>136754.64251075371</v>
      </c>
      <c r="S14" s="151">
        <v>38107</v>
      </c>
      <c r="T14" s="201">
        <v>8788879.0149004459</v>
      </c>
      <c r="U14" s="151">
        <v>1871</v>
      </c>
      <c r="V14" s="201">
        <v>589347.22113241255</v>
      </c>
      <c r="W14" s="151">
        <v>39978</v>
      </c>
      <c r="X14" s="201">
        <v>9378226.2360328585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7890</v>
      </c>
      <c r="D15" s="201">
        <v>1448154.4933353271</v>
      </c>
      <c r="E15" s="151">
        <v>230</v>
      </c>
      <c r="F15" s="201">
        <v>161076.08052948376</v>
      </c>
      <c r="G15" s="151">
        <v>0</v>
      </c>
      <c r="H15" s="201">
        <v>0</v>
      </c>
      <c r="I15" s="151">
        <v>5</v>
      </c>
      <c r="J15" s="201">
        <v>1098.8162754085042</v>
      </c>
      <c r="K15" s="151">
        <v>14</v>
      </c>
      <c r="L15" s="201">
        <v>7096.8556489369475</v>
      </c>
      <c r="M15" s="151">
        <v>0</v>
      </c>
      <c r="N15" s="201">
        <v>47.312370992912982</v>
      </c>
      <c r="O15" s="151">
        <v>0</v>
      </c>
      <c r="P15" s="201">
        <v>0</v>
      </c>
      <c r="Q15" s="151">
        <v>31</v>
      </c>
      <c r="R15" s="201">
        <v>4529.9433563764624</v>
      </c>
      <c r="S15" s="151">
        <v>8170</v>
      </c>
      <c r="T15" s="201">
        <v>1622003.5015165256</v>
      </c>
      <c r="U15" s="151">
        <v>192</v>
      </c>
      <c r="V15" s="201">
        <v>59443.096961478965</v>
      </c>
      <c r="W15" s="151">
        <v>8362</v>
      </c>
      <c r="X15" s="201">
        <v>1681446.5984780046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98</v>
      </c>
      <c r="D16" s="201">
        <v>17151.046529751195</v>
      </c>
      <c r="E16" s="151">
        <v>55</v>
      </c>
      <c r="F16" s="201">
        <v>35689.853860138253</v>
      </c>
      <c r="G16" s="151">
        <v>0</v>
      </c>
      <c r="H16" s="201">
        <v>0</v>
      </c>
      <c r="I16" s="151">
        <v>45</v>
      </c>
      <c r="J16" s="201">
        <v>9147.6643265257644</v>
      </c>
      <c r="K16" s="151">
        <v>117</v>
      </c>
      <c r="L16" s="201">
        <v>59081.444917757828</v>
      </c>
      <c r="M16" s="151">
        <v>3</v>
      </c>
      <c r="N16" s="201">
        <v>393.87629945171886</v>
      </c>
      <c r="O16" s="151">
        <v>0</v>
      </c>
      <c r="P16" s="201">
        <v>0</v>
      </c>
      <c r="Q16" s="151">
        <v>255</v>
      </c>
      <c r="R16" s="201">
        <v>37711.856085223975</v>
      </c>
      <c r="S16" s="151">
        <v>573</v>
      </c>
      <c r="T16" s="201">
        <v>159175.74201884874</v>
      </c>
      <c r="U16" s="151">
        <v>1177</v>
      </c>
      <c r="V16" s="201">
        <v>370735.01952130371</v>
      </c>
      <c r="W16" s="151">
        <v>1750</v>
      </c>
      <c r="X16" s="201">
        <v>529910.76154015248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2620</v>
      </c>
      <c r="D17" s="201">
        <v>480832.80742351385</v>
      </c>
      <c r="E17" s="151">
        <v>343</v>
      </c>
      <c r="F17" s="201">
        <v>241335.5914918498</v>
      </c>
      <c r="G17" s="151">
        <v>0</v>
      </c>
      <c r="H17" s="201">
        <v>0</v>
      </c>
      <c r="I17" s="151">
        <v>71</v>
      </c>
      <c r="J17" s="201">
        <v>14546.573906431337</v>
      </c>
      <c r="K17" s="151">
        <v>185</v>
      </c>
      <c r="L17" s="201">
        <v>93951.043055088187</v>
      </c>
      <c r="M17" s="151">
        <v>3</v>
      </c>
      <c r="N17" s="201">
        <v>626.3402870339213</v>
      </c>
      <c r="O17" s="151">
        <v>0</v>
      </c>
      <c r="P17" s="201">
        <v>0</v>
      </c>
      <c r="Q17" s="151">
        <v>406</v>
      </c>
      <c r="R17" s="201">
        <v>59969.220788052262</v>
      </c>
      <c r="S17" s="151">
        <v>3628</v>
      </c>
      <c r="T17" s="201">
        <v>891261.57695196918</v>
      </c>
      <c r="U17" s="151">
        <v>452</v>
      </c>
      <c r="V17" s="201">
        <v>141632.94154339909</v>
      </c>
      <c r="W17" s="151">
        <v>4080</v>
      </c>
      <c r="X17" s="201">
        <v>1032894.5184953683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20</v>
      </c>
      <c r="D18" s="201">
        <v>3321.5021850156286</v>
      </c>
      <c r="E18" s="151">
        <v>36</v>
      </c>
      <c r="F18" s="201">
        <v>21983.453736824649</v>
      </c>
      <c r="G18" s="151">
        <v>0</v>
      </c>
      <c r="H18" s="201">
        <v>0</v>
      </c>
      <c r="I18" s="151">
        <v>46</v>
      </c>
      <c r="J18" s="201">
        <v>9311.5434549385445</v>
      </c>
      <c r="K18" s="151">
        <v>119</v>
      </c>
      <c r="L18" s="201">
        <v>60139.880749340984</v>
      </c>
      <c r="M18" s="151">
        <v>3</v>
      </c>
      <c r="N18" s="201">
        <v>400.93253832893993</v>
      </c>
      <c r="O18" s="151">
        <v>0</v>
      </c>
      <c r="P18" s="201">
        <v>0</v>
      </c>
      <c r="Q18" s="151">
        <v>260</v>
      </c>
      <c r="R18" s="201">
        <v>38387.458718363217</v>
      </c>
      <c r="S18" s="151">
        <v>484</v>
      </c>
      <c r="T18" s="201">
        <v>133544.77138281194</v>
      </c>
      <c r="U18" s="151">
        <v>79</v>
      </c>
      <c r="V18" s="201">
        <v>23209.258181064102</v>
      </c>
      <c r="W18" s="151">
        <v>563</v>
      </c>
      <c r="X18" s="201">
        <v>156754.02956387604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128262</v>
      </c>
      <c r="D19" s="201">
        <v>24007110.528126281</v>
      </c>
      <c r="E19" s="151">
        <v>10245</v>
      </c>
      <c r="F19" s="201">
        <v>7192458.7507570302</v>
      </c>
      <c r="G19" s="151">
        <v>0</v>
      </c>
      <c r="H19" s="201">
        <v>0</v>
      </c>
      <c r="I19" s="151">
        <v>422</v>
      </c>
      <c r="J19" s="201">
        <v>86026.970900518863</v>
      </c>
      <c r="K19" s="151">
        <v>1097</v>
      </c>
      <c r="L19" s="201">
        <v>555616.99263082887</v>
      </c>
      <c r="M19" s="151">
        <v>23</v>
      </c>
      <c r="N19" s="201">
        <v>3704.1132842055263</v>
      </c>
      <c r="O19" s="151">
        <v>0</v>
      </c>
      <c r="P19" s="201">
        <v>0</v>
      </c>
      <c r="Q19" s="151">
        <v>2400</v>
      </c>
      <c r="R19" s="201">
        <v>354651.9231844467</v>
      </c>
      <c r="S19" s="151">
        <v>142449</v>
      </c>
      <c r="T19" s="201">
        <v>32199569.278883308</v>
      </c>
      <c r="U19" s="151">
        <v>8449</v>
      </c>
      <c r="V19" s="201">
        <v>2663072.345391843</v>
      </c>
      <c r="W19" s="151">
        <v>150898</v>
      </c>
      <c r="X19" s="201">
        <v>34862641.624275155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130210</v>
      </c>
      <c r="D20" s="201">
        <v>23900833.859244112</v>
      </c>
      <c r="E20" s="151">
        <v>5533</v>
      </c>
      <c r="F20" s="201">
        <v>3884678.6356556299</v>
      </c>
      <c r="G20" s="151">
        <v>5</v>
      </c>
      <c r="H20" s="201">
        <v>300000</v>
      </c>
      <c r="I20" s="151">
        <v>1055</v>
      </c>
      <c r="J20" s="201">
        <v>215067.42725129719</v>
      </c>
      <c r="K20" s="151">
        <v>2742</v>
      </c>
      <c r="L20" s="201">
        <v>1389042.4815770723</v>
      </c>
      <c r="M20" s="151">
        <v>57</v>
      </c>
      <c r="N20" s="201">
        <v>9260.283210513815</v>
      </c>
      <c r="O20" s="151">
        <v>0</v>
      </c>
      <c r="P20" s="201">
        <v>0</v>
      </c>
      <c r="Q20" s="151">
        <v>5999</v>
      </c>
      <c r="R20" s="201">
        <v>886629.80796111678</v>
      </c>
      <c r="S20" s="151">
        <v>145601</v>
      </c>
      <c r="T20" s="201">
        <v>30585512.494899739</v>
      </c>
      <c r="U20" s="151">
        <v>35843</v>
      </c>
      <c r="V20" s="201">
        <v>11296116.04377065</v>
      </c>
      <c r="W20" s="151">
        <v>181444</v>
      </c>
      <c r="X20" s="201">
        <v>41881628.538670391</v>
      </c>
    </row>
    <row r="21" spans="1:24" s="193" customFormat="1" ht="20.25" customHeight="1" x14ac:dyDescent="0.25">
      <c r="A21" s="152" t="s">
        <v>20</v>
      </c>
      <c r="B21" s="153"/>
      <c r="C21" s="154">
        <v>507210</v>
      </c>
      <c r="D21" s="202">
        <v>93563633.57097733</v>
      </c>
      <c r="E21" s="155">
        <v>25914</v>
      </c>
      <c r="F21" s="202">
        <v>18187369.831581391</v>
      </c>
      <c r="G21" s="155">
        <v>5</v>
      </c>
      <c r="H21" s="202">
        <v>300000</v>
      </c>
      <c r="I21" s="155">
        <v>3034</v>
      </c>
      <c r="J21" s="202">
        <v>618318.79520704283</v>
      </c>
      <c r="K21" s="155">
        <v>7883</v>
      </c>
      <c r="L21" s="202">
        <v>3993496.7590260971</v>
      </c>
      <c r="M21" s="155">
        <v>170</v>
      </c>
      <c r="N21" s="202">
        <v>26623.311726840653</v>
      </c>
      <c r="O21" s="155">
        <v>0</v>
      </c>
      <c r="P21" s="202">
        <v>0</v>
      </c>
      <c r="Q21" s="155">
        <v>17248</v>
      </c>
      <c r="R21" s="202">
        <v>2549060.4582003844</v>
      </c>
      <c r="S21" s="155">
        <v>561464</v>
      </c>
      <c r="T21" s="202">
        <v>119238502.72671907</v>
      </c>
      <c r="U21" s="155">
        <v>55469</v>
      </c>
      <c r="V21" s="202">
        <v>17475741.606080133</v>
      </c>
      <c r="W21" s="155">
        <v>616933</v>
      </c>
      <c r="X21" s="202">
        <v>136714244.3327992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1243</v>
      </c>
      <c r="D22" s="201">
        <v>228204.9670899862</v>
      </c>
      <c r="E22" s="151">
        <v>1955</v>
      </c>
      <c r="F22" s="201">
        <v>1372041.4938487415</v>
      </c>
      <c r="G22" s="151">
        <v>0</v>
      </c>
      <c r="H22" s="201">
        <v>0</v>
      </c>
      <c r="I22" s="151">
        <v>47</v>
      </c>
      <c r="J22" s="201">
        <v>9606.1937159640947</v>
      </c>
      <c r="K22" s="151">
        <v>122</v>
      </c>
      <c r="L22" s="201">
        <v>62042.91987992041</v>
      </c>
      <c r="M22" s="151">
        <v>3</v>
      </c>
      <c r="N22" s="201">
        <v>413.61946586613607</v>
      </c>
      <c r="O22" s="151">
        <v>0</v>
      </c>
      <c r="P22" s="201">
        <v>0</v>
      </c>
      <c r="Q22" s="151">
        <v>268</v>
      </c>
      <c r="R22" s="201">
        <v>39602.174064557985</v>
      </c>
      <c r="S22" s="151">
        <v>3638</v>
      </c>
      <c r="T22" s="201">
        <v>1711911.3680650361</v>
      </c>
      <c r="U22" s="151">
        <v>6658</v>
      </c>
      <c r="V22" s="201">
        <v>2098163.9215171593</v>
      </c>
      <c r="W22" s="151">
        <v>10296</v>
      </c>
      <c r="X22" s="201">
        <v>3810075.2895821957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6</v>
      </c>
      <c r="D23" s="201">
        <v>1018.1867225455926</v>
      </c>
      <c r="E23" s="151">
        <v>65</v>
      </c>
      <c r="F23" s="201">
        <v>43196.239068031675</v>
      </c>
      <c r="G23" s="151">
        <v>0</v>
      </c>
      <c r="H23" s="201">
        <v>0</v>
      </c>
      <c r="I23" s="151">
        <v>24</v>
      </c>
      <c r="J23" s="201">
        <v>4873.5269290249498</v>
      </c>
      <c r="K23" s="151">
        <v>62</v>
      </c>
      <c r="L23" s="201">
        <v>31476.342215297849</v>
      </c>
      <c r="M23" s="151">
        <v>3</v>
      </c>
      <c r="N23" s="201">
        <v>209.84228143531899</v>
      </c>
      <c r="O23" s="151">
        <v>0</v>
      </c>
      <c r="P23" s="201">
        <v>0</v>
      </c>
      <c r="Q23" s="151">
        <v>136</v>
      </c>
      <c r="R23" s="201">
        <v>20091.439695913599</v>
      </c>
      <c r="S23" s="151">
        <v>296</v>
      </c>
      <c r="T23" s="201">
        <v>100865.57691224899</v>
      </c>
      <c r="U23" s="151">
        <v>48</v>
      </c>
      <c r="V23" s="201">
        <v>13620.62303744173</v>
      </c>
      <c r="W23" s="151">
        <v>344</v>
      </c>
      <c r="X23" s="201">
        <v>114486.19994969071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304</v>
      </c>
      <c r="D24" s="201">
        <v>55357.030014762888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304</v>
      </c>
      <c r="T24" s="201">
        <v>55357.030014762888</v>
      </c>
      <c r="U24" s="151">
        <v>52</v>
      </c>
      <c r="V24" s="201">
        <v>14528.441270622994</v>
      </c>
      <c r="W24" s="151">
        <v>356</v>
      </c>
      <c r="X24" s="201">
        <v>69885.47128538588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486</v>
      </c>
      <c r="D25" s="201">
        <v>89108.853182531573</v>
      </c>
      <c r="E25" s="151">
        <v>290</v>
      </c>
      <c r="F25" s="201">
        <v>203880.51311137024</v>
      </c>
      <c r="G25" s="151">
        <v>0</v>
      </c>
      <c r="H25" s="201">
        <v>0</v>
      </c>
      <c r="I25" s="151">
        <v>3</v>
      </c>
      <c r="J25" s="201">
        <v>593.28945448633704</v>
      </c>
      <c r="K25" s="151">
        <v>8</v>
      </c>
      <c r="L25" s="201">
        <v>3831.8413284884746</v>
      </c>
      <c r="M25" s="151">
        <v>0</v>
      </c>
      <c r="N25" s="201">
        <v>25.545608856589833</v>
      </c>
      <c r="O25" s="151">
        <v>0</v>
      </c>
      <c r="P25" s="201">
        <v>0</v>
      </c>
      <c r="Q25" s="151">
        <v>17</v>
      </c>
      <c r="R25" s="201">
        <v>2445.8753323065289</v>
      </c>
      <c r="S25" s="151">
        <v>804</v>
      </c>
      <c r="T25" s="201">
        <v>299885.91801803972</v>
      </c>
      <c r="U25" s="151">
        <v>802</v>
      </c>
      <c r="V25" s="201">
        <v>252705.16391686309</v>
      </c>
      <c r="W25" s="151">
        <v>1606</v>
      </c>
      <c r="X25" s="201">
        <v>552591.08193490282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85</v>
      </c>
      <c r="F27" s="201">
        <v>57727.458408378079</v>
      </c>
      <c r="G27" s="151">
        <v>0</v>
      </c>
      <c r="H27" s="201">
        <v>0</v>
      </c>
      <c r="I27" s="151">
        <v>3</v>
      </c>
      <c r="J27" s="201">
        <v>630.94001494890847</v>
      </c>
      <c r="K27" s="151">
        <v>8</v>
      </c>
      <c r="L27" s="201">
        <v>4075.0126380917163</v>
      </c>
      <c r="M27" s="151">
        <v>0</v>
      </c>
      <c r="N27" s="201">
        <v>27.166750920611442</v>
      </c>
      <c r="O27" s="151">
        <v>0</v>
      </c>
      <c r="P27" s="201">
        <v>0</v>
      </c>
      <c r="Q27" s="151">
        <v>18</v>
      </c>
      <c r="R27" s="201">
        <v>2601.0922780765295</v>
      </c>
      <c r="S27" s="151">
        <v>114</v>
      </c>
      <c r="T27" s="201">
        <v>65061.67009041585</v>
      </c>
      <c r="U27" s="151">
        <v>402</v>
      </c>
      <c r="V27" s="201">
        <v>126230.88204483553</v>
      </c>
      <c r="W27" s="151">
        <v>516</v>
      </c>
      <c r="X27" s="201">
        <v>191292.55213525138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1410</v>
      </c>
      <c r="D28" s="201">
        <v>258825.01927325616</v>
      </c>
      <c r="E28" s="151">
        <v>0</v>
      </c>
      <c r="F28" s="201">
        <v>0</v>
      </c>
      <c r="G28" s="151">
        <v>0</v>
      </c>
      <c r="H28" s="201">
        <v>0</v>
      </c>
      <c r="I28" s="151">
        <v>10</v>
      </c>
      <c r="J28" s="201">
        <v>2063.2120236829351</v>
      </c>
      <c r="K28" s="151">
        <v>26</v>
      </c>
      <c r="L28" s="201">
        <v>13325.537883742511</v>
      </c>
      <c r="M28" s="151">
        <v>3</v>
      </c>
      <c r="N28" s="201">
        <v>88.83691922495008</v>
      </c>
      <c r="O28" s="151">
        <v>0</v>
      </c>
      <c r="P28" s="201">
        <v>0</v>
      </c>
      <c r="Q28" s="151">
        <v>58</v>
      </c>
      <c r="R28" s="201">
        <v>8505.7291274684849</v>
      </c>
      <c r="S28" s="151">
        <v>1507</v>
      </c>
      <c r="T28" s="201">
        <v>282808.33522737504</v>
      </c>
      <c r="U28" s="151">
        <v>592</v>
      </c>
      <c r="V28" s="201">
        <v>186532.14453308302</v>
      </c>
      <c r="W28" s="151">
        <v>2099</v>
      </c>
      <c r="X28" s="201">
        <v>469340.47976045805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1546</v>
      </c>
      <c r="D29" s="201">
        <v>283833.71500742767</v>
      </c>
      <c r="E29" s="151">
        <v>204</v>
      </c>
      <c r="F29" s="201">
        <v>143290.95223874124</v>
      </c>
      <c r="G29" s="151">
        <v>0</v>
      </c>
      <c r="H29" s="201">
        <v>0</v>
      </c>
      <c r="I29" s="151">
        <v>12</v>
      </c>
      <c r="J29" s="201">
        <v>2394.0482916948672</v>
      </c>
      <c r="K29" s="151">
        <v>31</v>
      </c>
      <c r="L29" s="201">
        <v>15462.289304393635</v>
      </c>
      <c r="M29" s="151">
        <v>3</v>
      </c>
      <c r="N29" s="201">
        <v>103.08192869595757</v>
      </c>
      <c r="O29" s="151">
        <v>0</v>
      </c>
      <c r="P29" s="201">
        <v>0</v>
      </c>
      <c r="Q29" s="151">
        <v>67</v>
      </c>
      <c r="R29" s="201">
        <v>9869.6237000819801</v>
      </c>
      <c r="S29" s="151">
        <v>1863</v>
      </c>
      <c r="T29" s="201">
        <v>454953.71047103533</v>
      </c>
      <c r="U29" s="151">
        <v>331</v>
      </c>
      <c r="V29" s="201">
        <v>103954.7272516056</v>
      </c>
      <c r="W29" s="151">
        <v>2194</v>
      </c>
      <c r="X29" s="201">
        <v>558908.43772264093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10803</v>
      </c>
      <c r="D30" s="201">
        <v>1982923.1747647524</v>
      </c>
      <c r="E30" s="151">
        <v>14457</v>
      </c>
      <c r="F30" s="201">
        <v>10149920.793293023</v>
      </c>
      <c r="G30" s="151">
        <v>9</v>
      </c>
      <c r="H30" s="201">
        <v>340000</v>
      </c>
      <c r="I30" s="151">
        <v>92</v>
      </c>
      <c r="J30" s="201">
        <v>18743.698084562362</v>
      </c>
      <c r="K30" s="151">
        <v>239</v>
      </c>
      <c r="L30" s="201">
        <v>121058.74531567348</v>
      </c>
      <c r="M30" s="151">
        <v>3</v>
      </c>
      <c r="N30" s="201">
        <v>807.05830210448994</v>
      </c>
      <c r="O30" s="151">
        <v>0</v>
      </c>
      <c r="P30" s="201">
        <v>0</v>
      </c>
      <c r="Q30" s="151">
        <v>523</v>
      </c>
      <c r="R30" s="201">
        <v>77272.145045834433</v>
      </c>
      <c r="S30" s="151">
        <v>26126</v>
      </c>
      <c r="T30" s="201">
        <v>12690725.614805952</v>
      </c>
      <c r="U30" s="151">
        <v>6168</v>
      </c>
      <c r="V30" s="201">
        <v>1943923.4463837831</v>
      </c>
      <c r="W30" s="151">
        <v>32294</v>
      </c>
      <c r="X30" s="201">
        <v>14634649.061189733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7556</v>
      </c>
      <c r="D31" s="201">
        <v>1387055.7966581543</v>
      </c>
      <c r="E31" s="151">
        <v>4246</v>
      </c>
      <c r="F31" s="201">
        <v>2981387.0568495556</v>
      </c>
      <c r="G31" s="151">
        <v>0</v>
      </c>
      <c r="H31" s="201">
        <v>0</v>
      </c>
      <c r="I31" s="151">
        <v>126</v>
      </c>
      <c r="J31" s="201">
        <v>25776.699147405776</v>
      </c>
      <c r="K31" s="151">
        <v>329</v>
      </c>
      <c r="L31" s="201">
        <v>166482.34745813729</v>
      </c>
      <c r="M31" s="151">
        <v>7</v>
      </c>
      <c r="N31" s="201">
        <v>1109.882316387582</v>
      </c>
      <c r="O31" s="151">
        <v>0</v>
      </c>
      <c r="P31" s="201">
        <v>0</v>
      </c>
      <c r="Q31" s="151">
        <v>719</v>
      </c>
      <c r="R31" s="201">
        <v>106266.16083630125</v>
      </c>
      <c r="S31" s="151">
        <v>12983</v>
      </c>
      <c r="T31" s="201">
        <v>4668077.9432659419</v>
      </c>
      <c r="U31" s="151">
        <v>14899</v>
      </c>
      <c r="V31" s="201">
        <v>4695402.5168063743</v>
      </c>
      <c r="W31" s="151">
        <v>27882</v>
      </c>
      <c r="X31" s="201">
        <v>9363480.4600723162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2920</v>
      </c>
      <c r="D32" s="201">
        <v>535981.90858951758</v>
      </c>
      <c r="E32" s="151">
        <v>71</v>
      </c>
      <c r="F32" s="201">
        <v>47875.612293555751</v>
      </c>
      <c r="G32" s="151">
        <v>0</v>
      </c>
      <c r="H32" s="201">
        <v>0</v>
      </c>
      <c r="I32" s="151">
        <v>3</v>
      </c>
      <c r="J32" s="201">
        <v>500.48011512906913</v>
      </c>
      <c r="K32" s="151">
        <v>6</v>
      </c>
      <c r="L32" s="201">
        <v>3232.4194787831029</v>
      </c>
      <c r="M32" s="151">
        <v>0</v>
      </c>
      <c r="N32" s="201">
        <v>21.549463191887355</v>
      </c>
      <c r="O32" s="151">
        <v>0</v>
      </c>
      <c r="P32" s="201">
        <v>0</v>
      </c>
      <c r="Q32" s="151">
        <v>14</v>
      </c>
      <c r="R32" s="201">
        <v>2063.2626429605821</v>
      </c>
      <c r="S32" s="151">
        <v>3014</v>
      </c>
      <c r="T32" s="201">
        <v>589675.23258313793</v>
      </c>
      <c r="U32" s="151">
        <v>375</v>
      </c>
      <c r="V32" s="201">
        <v>117902.20688317464</v>
      </c>
      <c r="W32" s="151">
        <v>3389</v>
      </c>
      <c r="X32" s="201">
        <v>707577.43946631253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1276</v>
      </c>
      <c r="D33" s="201">
        <v>234104.49291003085</v>
      </c>
      <c r="E33" s="151">
        <v>53</v>
      </c>
      <c r="F33" s="201">
        <v>34612.297709706247</v>
      </c>
      <c r="G33" s="151">
        <v>0</v>
      </c>
      <c r="H33" s="201">
        <v>0</v>
      </c>
      <c r="I33" s="151">
        <v>22</v>
      </c>
      <c r="J33" s="201">
        <v>4464.2223281422448</v>
      </c>
      <c r="K33" s="151">
        <v>57</v>
      </c>
      <c r="L33" s="201">
        <v>28832.792302615297</v>
      </c>
      <c r="M33" s="151">
        <v>3</v>
      </c>
      <c r="N33" s="201">
        <v>192.21861535076869</v>
      </c>
      <c r="O33" s="151">
        <v>0</v>
      </c>
      <c r="P33" s="201">
        <v>0</v>
      </c>
      <c r="Q33" s="151">
        <v>125</v>
      </c>
      <c r="R33" s="201">
        <v>18404.054189347793</v>
      </c>
      <c r="S33" s="151">
        <v>1536</v>
      </c>
      <c r="T33" s="201">
        <v>320610.07805519324</v>
      </c>
      <c r="U33" s="151">
        <v>3370</v>
      </c>
      <c r="V33" s="201">
        <v>1061993.9054855129</v>
      </c>
      <c r="W33" s="151">
        <v>4906</v>
      </c>
      <c r="X33" s="201">
        <v>1382603.9835407061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295</v>
      </c>
      <c r="D35" s="201">
        <v>53876.804450177442</v>
      </c>
      <c r="E35" s="151">
        <v>206</v>
      </c>
      <c r="F35" s="201">
        <v>144247.52190833984</v>
      </c>
      <c r="G35" s="151">
        <v>0</v>
      </c>
      <c r="H35" s="201">
        <v>0</v>
      </c>
      <c r="I35" s="151">
        <v>0</v>
      </c>
      <c r="J35" s="201">
        <v>14.605597775979437</v>
      </c>
      <c r="K35" s="151">
        <v>3</v>
      </c>
      <c r="L35" s="201">
        <v>94.332256813383523</v>
      </c>
      <c r="M35" s="151">
        <v>0</v>
      </c>
      <c r="N35" s="201">
        <v>0.6288817120892235</v>
      </c>
      <c r="O35" s="151">
        <v>0</v>
      </c>
      <c r="P35" s="201">
        <v>0</v>
      </c>
      <c r="Q35" s="151">
        <v>3</v>
      </c>
      <c r="R35" s="201">
        <v>60.21255062554274</v>
      </c>
      <c r="S35" s="151">
        <v>507</v>
      </c>
      <c r="T35" s="201">
        <v>198294.10564544427</v>
      </c>
      <c r="U35" s="151">
        <v>590</v>
      </c>
      <c r="V35" s="201">
        <v>186155.51153899304</v>
      </c>
      <c r="W35" s="151">
        <v>1097</v>
      </c>
      <c r="X35" s="201">
        <v>384449.61718443735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4280</v>
      </c>
      <c r="D36" s="201">
        <v>785685.53780126746</v>
      </c>
      <c r="E36" s="151">
        <v>78</v>
      </c>
      <c r="F36" s="201">
        <v>52692.215315968751</v>
      </c>
      <c r="G36" s="151">
        <v>0</v>
      </c>
      <c r="H36" s="201">
        <v>0</v>
      </c>
      <c r="I36" s="151">
        <v>22</v>
      </c>
      <c r="J36" s="201">
        <v>4433.626391207993</v>
      </c>
      <c r="K36" s="151">
        <v>57</v>
      </c>
      <c r="L36" s="201">
        <v>28635.184246813944</v>
      </c>
      <c r="M36" s="151">
        <v>3</v>
      </c>
      <c r="N36" s="201">
        <v>190.90122831209297</v>
      </c>
      <c r="O36" s="151">
        <v>0</v>
      </c>
      <c r="P36" s="201">
        <v>0</v>
      </c>
      <c r="Q36" s="151">
        <v>124</v>
      </c>
      <c r="R36" s="201">
        <v>18277.920399423812</v>
      </c>
      <c r="S36" s="151">
        <v>4564</v>
      </c>
      <c r="T36" s="201">
        <v>889915.38538299408</v>
      </c>
      <c r="U36" s="151">
        <v>900</v>
      </c>
      <c r="V36" s="201">
        <v>283773.01721620961</v>
      </c>
      <c r="W36" s="151">
        <v>5464</v>
      </c>
      <c r="X36" s="201">
        <v>1173688.4025992039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5894</v>
      </c>
      <c r="D37" s="201">
        <v>1081762.3397986477</v>
      </c>
      <c r="E37" s="151">
        <v>1771</v>
      </c>
      <c r="F37" s="201">
        <v>1242746.2054729548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7665</v>
      </c>
      <c r="T37" s="201">
        <v>2324508.5452716025</v>
      </c>
      <c r="U37" s="151">
        <v>806</v>
      </c>
      <c r="V37" s="201">
        <v>253766.03253852107</v>
      </c>
      <c r="W37" s="151">
        <v>8471</v>
      </c>
      <c r="X37" s="201">
        <v>2578274.5778101236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3013</v>
      </c>
      <c r="D40" s="201">
        <v>553019.57687193912</v>
      </c>
      <c r="E40" s="151">
        <v>0</v>
      </c>
      <c r="F40" s="201">
        <v>0</v>
      </c>
      <c r="G40" s="151">
        <v>0</v>
      </c>
      <c r="H40" s="201">
        <v>0</v>
      </c>
      <c r="I40" s="151">
        <v>19</v>
      </c>
      <c r="J40" s="201">
        <v>3953.5799392578883</v>
      </c>
      <c r="K40" s="151">
        <v>50</v>
      </c>
      <c r="L40" s="201">
        <v>25534.738384735963</v>
      </c>
      <c r="M40" s="151">
        <v>3</v>
      </c>
      <c r="N40" s="201">
        <v>170.23158923157311</v>
      </c>
      <c r="O40" s="151">
        <v>0</v>
      </c>
      <c r="P40" s="201">
        <v>0</v>
      </c>
      <c r="Q40" s="151">
        <v>110</v>
      </c>
      <c r="R40" s="201">
        <v>16298.896895285208</v>
      </c>
      <c r="S40" s="151">
        <v>3195</v>
      </c>
      <c r="T40" s="201">
        <v>598977.0236804497</v>
      </c>
      <c r="U40" s="151">
        <v>353</v>
      </c>
      <c r="V40" s="201">
        <v>110866.37298091041</v>
      </c>
      <c r="W40" s="151">
        <v>3548</v>
      </c>
      <c r="X40" s="201">
        <v>709843.39666136005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4718</v>
      </c>
      <c r="D41" s="201">
        <v>866089.10206080962</v>
      </c>
      <c r="E41" s="151">
        <v>687</v>
      </c>
      <c r="F41" s="201">
        <v>482039.29637670383</v>
      </c>
      <c r="G41" s="151">
        <v>0</v>
      </c>
      <c r="H41" s="201">
        <v>0</v>
      </c>
      <c r="I41" s="151">
        <v>16</v>
      </c>
      <c r="J41" s="201">
        <v>3347.3137227040456</v>
      </c>
      <c r="K41" s="151">
        <v>43</v>
      </c>
      <c r="L41" s="201">
        <v>21619.084858298884</v>
      </c>
      <c r="M41" s="151">
        <v>3</v>
      </c>
      <c r="N41" s="201">
        <v>144.12723238865922</v>
      </c>
      <c r="O41" s="151">
        <v>0</v>
      </c>
      <c r="P41" s="201">
        <v>0</v>
      </c>
      <c r="Q41" s="151">
        <v>93</v>
      </c>
      <c r="R41" s="201">
        <v>13799.523996160133</v>
      </c>
      <c r="S41" s="151">
        <v>5560</v>
      </c>
      <c r="T41" s="201">
        <v>1387038.4482470653</v>
      </c>
      <c r="U41" s="151">
        <v>220</v>
      </c>
      <c r="V41" s="201">
        <v>68654.336114514648</v>
      </c>
      <c r="W41" s="151">
        <v>5780</v>
      </c>
      <c r="X41" s="201">
        <v>1455692.7843615799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1097</v>
      </c>
      <c r="F42" s="201">
        <v>771067.49863033742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1097</v>
      </c>
      <c r="T42" s="201">
        <v>771067.49863033742</v>
      </c>
      <c r="U42" s="151">
        <v>2051</v>
      </c>
      <c r="V42" s="201">
        <v>646473.28421610175</v>
      </c>
      <c r="W42" s="151">
        <v>3148</v>
      </c>
      <c r="X42" s="201">
        <v>1417540.7828464392</v>
      </c>
    </row>
    <row r="43" spans="1:24" s="193" customFormat="1" ht="20.25" customHeight="1" x14ac:dyDescent="0.25">
      <c r="A43" s="152" t="s">
        <v>37</v>
      </c>
      <c r="B43" s="153"/>
      <c r="C43" s="154">
        <v>45750</v>
      </c>
      <c r="D43" s="202">
        <v>8396846.5051958058</v>
      </c>
      <c r="E43" s="155">
        <v>25265</v>
      </c>
      <c r="F43" s="202">
        <v>17726725.154525407</v>
      </c>
      <c r="G43" s="155">
        <v>9</v>
      </c>
      <c r="H43" s="202">
        <v>340000</v>
      </c>
      <c r="I43" s="155">
        <v>399</v>
      </c>
      <c r="J43" s="202">
        <v>81395.435755987448</v>
      </c>
      <c r="K43" s="155">
        <v>1041</v>
      </c>
      <c r="L43" s="202">
        <v>525703.58755180589</v>
      </c>
      <c r="M43" s="155">
        <v>34</v>
      </c>
      <c r="N43" s="202">
        <v>3504.6905836787068</v>
      </c>
      <c r="O43" s="155">
        <v>0</v>
      </c>
      <c r="P43" s="202">
        <v>0</v>
      </c>
      <c r="Q43" s="155">
        <v>2275</v>
      </c>
      <c r="R43" s="202">
        <v>335558.11075434391</v>
      </c>
      <c r="S43" s="155">
        <v>74773</v>
      </c>
      <c r="T43" s="202">
        <v>27409733.484367028</v>
      </c>
      <c r="U43" s="155">
        <v>38617</v>
      </c>
      <c r="V43" s="202">
        <v>12164646.533735709</v>
      </c>
      <c r="W43" s="155">
        <v>113390</v>
      </c>
      <c r="X43" s="202">
        <v>39574380.018102743</v>
      </c>
    </row>
    <row r="44" spans="1:24" s="193" customFormat="1" ht="20.25" customHeight="1" x14ac:dyDescent="0.25">
      <c r="A44" s="152" t="s">
        <v>38</v>
      </c>
      <c r="B44" s="153"/>
      <c r="C44" s="154">
        <v>552960</v>
      </c>
      <c r="D44" s="202">
        <v>101960480.07617314</v>
      </c>
      <c r="E44" s="155">
        <v>51179</v>
      </c>
      <c r="F44" s="202">
        <v>35914094.986106798</v>
      </c>
      <c r="G44" s="155">
        <v>14</v>
      </c>
      <c r="H44" s="202">
        <v>640000</v>
      </c>
      <c r="I44" s="155">
        <v>3433</v>
      </c>
      <c r="J44" s="202">
        <v>699714.23096303025</v>
      </c>
      <c r="K44" s="155">
        <v>8924</v>
      </c>
      <c r="L44" s="202">
        <v>4519200.3465779023</v>
      </c>
      <c r="M44" s="155">
        <v>204</v>
      </c>
      <c r="N44" s="202">
        <v>30128.002310519361</v>
      </c>
      <c r="O44" s="155">
        <v>0</v>
      </c>
      <c r="P44" s="202">
        <v>0</v>
      </c>
      <c r="Q44" s="155">
        <v>19523</v>
      </c>
      <c r="R44" s="202">
        <v>2884618.5689547285</v>
      </c>
      <c r="S44" s="155">
        <v>636237</v>
      </c>
      <c r="T44" s="202">
        <v>146648236.21108609</v>
      </c>
      <c r="U44" s="155">
        <v>94086</v>
      </c>
      <c r="V44" s="202">
        <v>29640388.139815841</v>
      </c>
      <c r="W44" s="155">
        <v>730323</v>
      </c>
      <c r="X44" s="202">
        <v>176288624.35090196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34428</v>
      </c>
      <c r="D45" s="201">
        <v>6319440.3514325544</v>
      </c>
      <c r="E45" s="151">
        <v>302</v>
      </c>
      <c r="F45" s="201">
        <v>212244.90065618017</v>
      </c>
      <c r="G45" s="151">
        <v>0</v>
      </c>
      <c r="H45" s="201">
        <v>0</v>
      </c>
      <c r="I45" s="151">
        <v>844</v>
      </c>
      <c r="J45" s="201">
        <v>172053.94180103773</v>
      </c>
      <c r="K45" s="151">
        <v>2194</v>
      </c>
      <c r="L45" s="201">
        <v>1111233.9852616577</v>
      </c>
      <c r="M45" s="151">
        <v>45</v>
      </c>
      <c r="N45" s="201">
        <v>7408.2265684110525</v>
      </c>
      <c r="O45" s="151">
        <v>0</v>
      </c>
      <c r="P45" s="201">
        <v>0</v>
      </c>
      <c r="Q45" s="151">
        <v>4799</v>
      </c>
      <c r="R45" s="201">
        <v>709303.8463688934</v>
      </c>
      <c r="S45" s="151">
        <v>42612</v>
      </c>
      <c r="T45" s="201">
        <v>8531685.2520887349</v>
      </c>
      <c r="U45" s="151">
        <v>692</v>
      </c>
      <c r="V45" s="201">
        <v>218135.33728069745</v>
      </c>
      <c r="W45" s="151">
        <v>43304</v>
      </c>
      <c r="X45" s="201">
        <v>8749820.5893694311</v>
      </c>
    </row>
    <row r="46" spans="1:24" s="193" customFormat="1" ht="20.25" customHeight="1" x14ac:dyDescent="0.25">
      <c r="A46" s="152" t="s">
        <v>40</v>
      </c>
      <c r="B46" s="153"/>
      <c r="C46" s="154">
        <v>34428</v>
      </c>
      <c r="D46" s="202">
        <v>6319440.3514325544</v>
      </c>
      <c r="E46" s="155">
        <v>302</v>
      </c>
      <c r="F46" s="202">
        <v>212244.90065618017</v>
      </c>
      <c r="G46" s="155">
        <v>0</v>
      </c>
      <c r="H46" s="202">
        <v>0</v>
      </c>
      <c r="I46" s="155">
        <v>844</v>
      </c>
      <c r="J46" s="202">
        <v>172053.94180103773</v>
      </c>
      <c r="K46" s="155">
        <v>2194</v>
      </c>
      <c r="L46" s="202">
        <v>1111233.9852616577</v>
      </c>
      <c r="M46" s="155">
        <v>45</v>
      </c>
      <c r="N46" s="202">
        <v>7408.2265684110525</v>
      </c>
      <c r="O46" s="155">
        <v>0</v>
      </c>
      <c r="P46" s="202">
        <v>0</v>
      </c>
      <c r="Q46" s="155">
        <v>4799</v>
      </c>
      <c r="R46" s="202">
        <v>709303.8463688934</v>
      </c>
      <c r="S46" s="155">
        <v>42612</v>
      </c>
      <c r="T46" s="202">
        <v>8531685.2520887349</v>
      </c>
      <c r="U46" s="155">
        <v>692</v>
      </c>
      <c r="V46" s="202">
        <v>218135.33728069745</v>
      </c>
      <c r="W46" s="155">
        <v>43304</v>
      </c>
      <c r="X46" s="202">
        <v>8749820.5893694311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87424</v>
      </c>
      <c r="D47" s="201">
        <v>15583459.908070927</v>
      </c>
      <c r="E47" s="151">
        <v>2700</v>
      </c>
      <c r="F47" s="201">
        <v>1894914.864738706</v>
      </c>
      <c r="G47" s="151">
        <v>0</v>
      </c>
      <c r="H47" s="201">
        <v>0</v>
      </c>
      <c r="I47" s="151">
        <v>234</v>
      </c>
      <c r="J47" s="201">
        <v>47651.804274039583</v>
      </c>
      <c r="K47" s="151">
        <v>608</v>
      </c>
      <c r="L47" s="201">
        <v>307765.7147174417</v>
      </c>
      <c r="M47" s="151">
        <v>13</v>
      </c>
      <c r="N47" s="201">
        <v>2051.7714314496116</v>
      </c>
      <c r="O47" s="151">
        <v>0</v>
      </c>
      <c r="P47" s="201">
        <v>0</v>
      </c>
      <c r="Q47" s="151">
        <v>1329</v>
      </c>
      <c r="R47" s="201">
        <v>196447.74019231502</v>
      </c>
      <c r="S47" s="151">
        <v>92308</v>
      </c>
      <c r="T47" s="201">
        <v>18032291.803424876</v>
      </c>
      <c r="U47" s="151">
        <v>1137</v>
      </c>
      <c r="V47" s="201">
        <v>358664.69015230791</v>
      </c>
      <c r="W47" s="151">
        <v>93445</v>
      </c>
      <c r="X47" s="201">
        <v>18390956.493577186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87424</v>
      </c>
      <c r="D51" s="202">
        <v>15583459.908070927</v>
      </c>
      <c r="E51" s="155">
        <v>2700</v>
      </c>
      <c r="F51" s="202">
        <v>1894914.864738706</v>
      </c>
      <c r="G51" s="155">
        <v>0</v>
      </c>
      <c r="H51" s="202">
        <v>0</v>
      </c>
      <c r="I51" s="155">
        <v>234</v>
      </c>
      <c r="J51" s="202">
        <v>47651.804274039583</v>
      </c>
      <c r="K51" s="155">
        <v>608</v>
      </c>
      <c r="L51" s="202">
        <v>307765.7147174417</v>
      </c>
      <c r="M51" s="155">
        <v>13</v>
      </c>
      <c r="N51" s="202">
        <v>2051.7714314496116</v>
      </c>
      <c r="O51" s="155">
        <v>0</v>
      </c>
      <c r="P51" s="202">
        <v>0</v>
      </c>
      <c r="Q51" s="155">
        <v>1329</v>
      </c>
      <c r="R51" s="202">
        <v>196447.74019231502</v>
      </c>
      <c r="S51" s="155">
        <v>92308</v>
      </c>
      <c r="T51" s="202">
        <v>18032291.803424876</v>
      </c>
      <c r="U51" s="155">
        <v>1137</v>
      </c>
      <c r="V51" s="202">
        <v>358664.69015230791</v>
      </c>
      <c r="W51" s="155">
        <v>93445</v>
      </c>
      <c r="X51" s="202">
        <v>18390956.493577186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25</v>
      </c>
      <c r="D52" s="201">
        <v>4047.7857565835839</v>
      </c>
      <c r="E52" s="151">
        <v>142</v>
      </c>
      <c r="F52" s="201">
        <v>99058.830398693783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167</v>
      </c>
      <c r="T52" s="201">
        <v>103106.61615527737</v>
      </c>
      <c r="U52" s="151">
        <v>71</v>
      </c>
      <c r="V52" s="201">
        <v>20886.516593177068</v>
      </c>
      <c r="W52" s="151">
        <v>238</v>
      </c>
      <c r="X52" s="201">
        <v>123993.13274845443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2166</v>
      </c>
      <c r="D53" s="201">
        <v>397714.06926763157</v>
      </c>
      <c r="E53" s="151">
        <v>139</v>
      </c>
      <c r="F53" s="201">
        <v>96476.396573068021</v>
      </c>
      <c r="G53" s="151">
        <v>0</v>
      </c>
      <c r="H53" s="201">
        <v>0</v>
      </c>
      <c r="I53" s="151">
        <v>47</v>
      </c>
      <c r="J53" s="201">
        <v>9566.1199623564426</v>
      </c>
      <c r="K53" s="151">
        <v>122</v>
      </c>
      <c r="L53" s="201">
        <v>61784.098044979124</v>
      </c>
      <c r="M53" s="151">
        <v>3</v>
      </c>
      <c r="N53" s="201">
        <v>411.89398696652751</v>
      </c>
      <c r="O53" s="151">
        <v>0</v>
      </c>
      <c r="P53" s="201">
        <v>0</v>
      </c>
      <c r="Q53" s="151">
        <v>267</v>
      </c>
      <c r="R53" s="201">
        <v>39436.967343486649</v>
      </c>
      <c r="S53" s="151">
        <v>2744</v>
      </c>
      <c r="T53" s="201">
        <v>605389.54517848836</v>
      </c>
      <c r="U53" s="151">
        <v>357</v>
      </c>
      <c r="V53" s="201">
        <v>112092.60908281388</v>
      </c>
      <c r="W53" s="151">
        <v>3101</v>
      </c>
      <c r="X53" s="201">
        <v>717482.15426130232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2191</v>
      </c>
      <c r="D55" s="202">
        <v>401761.85502421513</v>
      </c>
      <c r="E55" s="155">
        <v>281</v>
      </c>
      <c r="F55" s="202">
        <v>195535.22697176182</v>
      </c>
      <c r="G55" s="155">
        <v>0</v>
      </c>
      <c r="H55" s="202">
        <v>0</v>
      </c>
      <c r="I55" s="155">
        <v>47</v>
      </c>
      <c r="J55" s="202">
        <v>9566.1199623564426</v>
      </c>
      <c r="K55" s="155">
        <v>122</v>
      </c>
      <c r="L55" s="202">
        <v>61784.098044979124</v>
      </c>
      <c r="M55" s="155">
        <v>3</v>
      </c>
      <c r="N55" s="202">
        <v>411.89398696652751</v>
      </c>
      <c r="O55" s="155">
        <v>0</v>
      </c>
      <c r="P55" s="202">
        <v>0</v>
      </c>
      <c r="Q55" s="155">
        <v>267</v>
      </c>
      <c r="R55" s="202">
        <v>39436.967343486649</v>
      </c>
      <c r="S55" s="155">
        <v>2911</v>
      </c>
      <c r="T55" s="202">
        <v>708496.16133376572</v>
      </c>
      <c r="U55" s="155">
        <v>428</v>
      </c>
      <c r="V55" s="202">
        <v>132979.12567599094</v>
      </c>
      <c r="W55" s="155">
        <v>3339</v>
      </c>
      <c r="X55" s="202">
        <v>841475.28700975666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1894</v>
      </c>
      <c r="F56" s="201">
        <v>1329857.0264795246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1894</v>
      </c>
      <c r="T56" s="201">
        <v>1329857.0264795246</v>
      </c>
      <c r="U56" s="151">
        <v>0</v>
      </c>
      <c r="V56" s="201">
        <v>0</v>
      </c>
      <c r="W56" s="151">
        <v>1894</v>
      </c>
      <c r="X56" s="201">
        <v>1329857.0264795246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1894</v>
      </c>
      <c r="F57" s="202">
        <v>1329857.0264795246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1894</v>
      </c>
      <c r="T57" s="202">
        <v>1329857.0264795246</v>
      </c>
      <c r="U57" s="155">
        <v>0</v>
      </c>
      <c r="V57" s="202">
        <v>0</v>
      </c>
      <c r="W57" s="155">
        <v>1894</v>
      </c>
      <c r="X57" s="202">
        <v>1329857.0264795246</v>
      </c>
    </row>
    <row r="58" spans="1:24" s="193" customFormat="1" ht="20.25" customHeight="1" x14ac:dyDescent="0.25">
      <c r="A58" s="195" t="s">
        <v>62</v>
      </c>
      <c r="B58" s="195"/>
      <c r="C58" s="203">
        <v>677003</v>
      </c>
      <c r="D58" s="204">
        <v>124265142.19070083</v>
      </c>
      <c r="E58" s="205">
        <v>56356</v>
      </c>
      <c r="F58" s="204">
        <v>39546647.004952967</v>
      </c>
      <c r="G58" s="205">
        <v>14</v>
      </c>
      <c r="H58" s="204">
        <v>640000</v>
      </c>
      <c r="I58" s="205">
        <v>4558</v>
      </c>
      <c r="J58" s="204">
        <v>928986.0970004641</v>
      </c>
      <c r="K58" s="205">
        <v>11848</v>
      </c>
      <c r="L58" s="204">
        <v>5999984.1446019812</v>
      </c>
      <c r="M58" s="205">
        <v>265</v>
      </c>
      <c r="N58" s="204">
        <v>39999.894297346553</v>
      </c>
      <c r="O58" s="205">
        <v>0</v>
      </c>
      <c r="P58" s="204">
        <v>0</v>
      </c>
      <c r="Q58" s="205">
        <v>25918</v>
      </c>
      <c r="R58" s="204">
        <v>3829807.122859424</v>
      </c>
      <c r="S58" s="205">
        <v>775962</v>
      </c>
      <c r="T58" s="204">
        <v>175250566.454413</v>
      </c>
      <c r="U58" s="205">
        <v>96343</v>
      </c>
      <c r="V58" s="204">
        <v>30350167.29292484</v>
      </c>
      <c r="W58" s="205">
        <v>872305</v>
      </c>
      <c r="X58" s="204">
        <v>205600733.74733788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28999999999999998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C1B1D-D653-4C2C-A014-FB6C05B992D8}">
  <dimension ref="A1:X61"/>
  <sheetViews>
    <sheetView showGridLines="0" zoomScaleNormal="100" workbookViewId="0">
      <pane xSplit="2" ySplit="8" topLeftCell="AE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1.28515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6.710937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42578125" style="162" bestFit="1" customWidth="1"/>
    <col min="16" max="16" width="10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3.140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91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120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11803</v>
      </c>
      <c r="D9" s="201">
        <v>1602978.2526864258</v>
      </c>
      <c r="E9" s="151">
        <v>1004</v>
      </c>
      <c r="F9" s="201">
        <v>354714.69094842667</v>
      </c>
      <c r="G9" s="151">
        <v>0</v>
      </c>
      <c r="H9" s="201">
        <v>0</v>
      </c>
      <c r="I9" s="151">
        <v>1322</v>
      </c>
      <c r="J9" s="201">
        <v>229838.23283793786</v>
      </c>
      <c r="K9" s="151">
        <v>14955</v>
      </c>
      <c r="L9" s="201">
        <v>8115918.4878554568</v>
      </c>
      <c r="M9" s="151">
        <v>151</v>
      </c>
      <c r="N9" s="201">
        <v>32463.673951421828</v>
      </c>
      <c r="O9" s="151">
        <v>177</v>
      </c>
      <c r="P9" s="201">
        <v>177074.58518957367</v>
      </c>
      <c r="Q9" s="151">
        <v>8875</v>
      </c>
      <c r="R9" s="201">
        <v>1050288.589513314</v>
      </c>
      <c r="S9" s="151">
        <v>38287</v>
      </c>
      <c r="T9" s="201">
        <v>11563276.512982557</v>
      </c>
      <c r="U9" s="151">
        <v>824</v>
      </c>
      <c r="V9" s="201">
        <v>239699.01443971391</v>
      </c>
      <c r="W9" s="151">
        <v>39111</v>
      </c>
      <c r="X9" s="201">
        <v>11802975.52742227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3661</v>
      </c>
      <c r="D10" s="201">
        <v>497223.53070713487</v>
      </c>
      <c r="E10" s="151">
        <v>482</v>
      </c>
      <c r="F10" s="201">
        <v>169927.41176098911</v>
      </c>
      <c r="G10" s="151">
        <v>0</v>
      </c>
      <c r="H10" s="201">
        <v>0</v>
      </c>
      <c r="I10" s="151">
        <v>3</v>
      </c>
      <c r="J10" s="201">
        <v>393.7193731498221</v>
      </c>
      <c r="K10" s="151">
        <v>26</v>
      </c>
      <c r="L10" s="201">
        <v>13902.797198352198</v>
      </c>
      <c r="M10" s="151">
        <v>3</v>
      </c>
      <c r="N10" s="201">
        <v>55.611188793408793</v>
      </c>
      <c r="O10" s="151">
        <v>3</v>
      </c>
      <c r="P10" s="201">
        <v>303.33375705495718</v>
      </c>
      <c r="Q10" s="151">
        <v>15</v>
      </c>
      <c r="R10" s="201">
        <v>1799.173966766316</v>
      </c>
      <c r="S10" s="151">
        <v>4193</v>
      </c>
      <c r="T10" s="201">
        <v>683605.57795224071</v>
      </c>
      <c r="U10" s="151">
        <v>153</v>
      </c>
      <c r="V10" s="201">
        <v>42984.158937857974</v>
      </c>
      <c r="W10" s="151">
        <v>4346</v>
      </c>
      <c r="X10" s="201">
        <v>726589.73689009866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0</v>
      </c>
      <c r="D11" s="201">
        <v>0</v>
      </c>
      <c r="E11" s="151">
        <v>0</v>
      </c>
      <c r="F11" s="201">
        <v>0</v>
      </c>
      <c r="G11" s="151">
        <v>0</v>
      </c>
      <c r="H11" s="201">
        <v>0</v>
      </c>
      <c r="I11" s="151">
        <v>0</v>
      </c>
      <c r="J11" s="201">
        <v>0</v>
      </c>
      <c r="K11" s="151">
        <v>0</v>
      </c>
      <c r="L11" s="201">
        <v>0</v>
      </c>
      <c r="M11" s="151">
        <v>0</v>
      </c>
      <c r="N11" s="201">
        <v>0</v>
      </c>
      <c r="O11" s="151">
        <v>0</v>
      </c>
      <c r="P11" s="201">
        <v>0</v>
      </c>
      <c r="Q11" s="151">
        <v>0</v>
      </c>
      <c r="R11" s="201">
        <v>0</v>
      </c>
      <c r="S11" s="151">
        <v>0</v>
      </c>
      <c r="T11" s="201">
        <v>0</v>
      </c>
      <c r="U11" s="151">
        <v>0</v>
      </c>
      <c r="V11" s="201">
        <v>0</v>
      </c>
      <c r="W11" s="151">
        <v>0</v>
      </c>
      <c r="X11" s="201">
        <v>0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138733</v>
      </c>
      <c r="D12" s="201">
        <v>18842188.885701019</v>
      </c>
      <c r="E12" s="151">
        <v>4142</v>
      </c>
      <c r="F12" s="201">
        <v>1462991.3996120621</v>
      </c>
      <c r="G12" s="151">
        <v>0</v>
      </c>
      <c r="H12" s="201">
        <v>0</v>
      </c>
      <c r="I12" s="151">
        <v>96</v>
      </c>
      <c r="J12" s="201">
        <v>16749.296055261115</v>
      </c>
      <c r="K12" s="151">
        <v>1090</v>
      </c>
      <c r="L12" s="201">
        <v>591441.72766638221</v>
      </c>
      <c r="M12" s="151">
        <v>11</v>
      </c>
      <c r="N12" s="201">
        <v>2365.7669106655285</v>
      </c>
      <c r="O12" s="151">
        <v>13</v>
      </c>
      <c r="P12" s="201">
        <v>12904.183149084707</v>
      </c>
      <c r="Q12" s="151">
        <v>647</v>
      </c>
      <c r="R12" s="201">
        <v>76539.026218606508</v>
      </c>
      <c r="S12" s="151">
        <v>144732</v>
      </c>
      <c r="T12" s="201">
        <v>21005180.285313081</v>
      </c>
      <c r="U12" s="151">
        <v>1360</v>
      </c>
      <c r="V12" s="201">
        <v>394568.92511604802</v>
      </c>
      <c r="W12" s="151">
        <v>146092</v>
      </c>
      <c r="X12" s="201">
        <v>21399749.210429132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2016</v>
      </c>
      <c r="D13" s="201">
        <v>273726.57086406444</v>
      </c>
      <c r="E13" s="151">
        <v>75</v>
      </c>
      <c r="F13" s="201">
        <v>24656.177791502399</v>
      </c>
      <c r="G13" s="151">
        <v>0</v>
      </c>
      <c r="H13" s="201">
        <v>0</v>
      </c>
      <c r="I13" s="151">
        <v>3</v>
      </c>
      <c r="J13" s="201">
        <v>89.348640004593605</v>
      </c>
      <c r="K13" s="151">
        <v>6</v>
      </c>
      <c r="L13" s="201">
        <v>3155.0289537308345</v>
      </c>
      <c r="M13" s="151">
        <v>0</v>
      </c>
      <c r="N13" s="201">
        <v>12.620115814923336</v>
      </c>
      <c r="O13" s="151">
        <v>3</v>
      </c>
      <c r="P13" s="201">
        <v>68.836995354127311</v>
      </c>
      <c r="Q13" s="151">
        <v>3</v>
      </c>
      <c r="R13" s="201">
        <v>408.29524281770244</v>
      </c>
      <c r="S13" s="151">
        <v>2106</v>
      </c>
      <c r="T13" s="201">
        <v>302116.87860328902</v>
      </c>
      <c r="U13" s="151">
        <v>173</v>
      </c>
      <c r="V13" s="201">
        <v>48805.162137037252</v>
      </c>
      <c r="W13" s="151">
        <v>2279</v>
      </c>
      <c r="X13" s="201">
        <v>350922.04074032622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5319</v>
      </c>
      <c r="D14" s="201">
        <v>722492.53901301301</v>
      </c>
      <c r="E14" s="151">
        <v>715</v>
      </c>
      <c r="F14" s="201">
        <v>252550.68007976902</v>
      </c>
      <c r="G14" s="151">
        <v>0</v>
      </c>
      <c r="H14" s="201">
        <v>0</v>
      </c>
      <c r="I14" s="151">
        <v>9</v>
      </c>
      <c r="J14" s="201">
        <v>1593.3360665143607</v>
      </c>
      <c r="K14" s="151">
        <v>104</v>
      </c>
      <c r="L14" s="201">
        <v>56262.987580090274</v>
      </c>
      <c r="M14" s="151">
        <v>3</v>
      </c>
      <c r="N14" s="201">
        <v>225.05195032036104</v>
      </c>
      <c r="O14" s="151">
        <v>1</v>
      </c>
      <c r="P14" s="201">
        <v>1227.5560926565154</v>
      </c>
      <c r="Q14" s="151">
        <v>62</v>
      </c>
      <c r="R14" s="201">
        <v>7281.0457566476398</v>
      </c>
      <c r="S14" s="151">
        <v>6213</v>
      </c>
      <c r="T14" s="201">
        <v>1041633.1965390111</v>
      </c>
      <c r="U14" s="151">
        <v>312</v>
      </c>
      <c r="V14" s="201">
        <v>89470.627202403964</v>
      </c>
      <c r="W14" s="151">
        <v>6525</v>
      </c>
      <c r="X14" s="201">
        <v>1131103.823741415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7785</v>
      </c>
      <c r="D15" s="201">
        <v>1057312.9964120702</v>
      </c>
      <c r="E15" s="151">
        <v>178</v>
      </c>
      <c r="F15" s="201">
        <v>61773.698703637099</v>
      </c>
      <c r="G15" s="151">
        <v>0</v>
      </c>
      <c r="H15" s="201">
        <v>0</v>
      </c>
      <c r="I15" s="151">
        <v>3</v>
      </c>
      <c r="J15" s="201">
        <v>454.84201111717408</v>
      </c>
      <c r="K15" s="151">
        <v>30</v>
      </c>
      <c r="L15" s="201">
        <v>16061.125433739875</v>
      </c>
      <c r="M15" s="151">
        <v>3</v>
      </c>
      <c r="N15" s="201">
        <v>64.244501734959499</v>
      </c>
      <c r="O15" s="151">
        <v>3</v>
      </c>
      <c r="P15" s="201">
        <v>350.42455491796096</v>
      </c>
      <c r="Q15" s="151">
        <v>18</v>
      </c>
      <c r="R15" s="201">
        <v>2078.4852389832795</v>
      </c>
      <c r="S15" s="151">
        <v>8020</v>
      </c>
      <c r="T15" s="201">
        <v>1138095.8168562006</v>
      </c>
      <c r="U15" s="151">
        <v>124</v>
      </c>
      <c r="V15" s="201">
        <v>34262.141670327146</v>
      </c>
      <c r="W15" s="151">
        <v>8144</v>
      </c>
      <c r="X15" s="201">
        <v>1172357.9585265277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118</v>
      </c>
      <c r="D17" s="201">
        <v>15207.977901322383</v>
      </c>
      <c r="E17" s="151">
        <v>39</v>
      </c>
      <c r="F17" s="201">
        <v>11622.393924536673</v>
      </c>
      <c r="G17" s="151">
        <v>0</v>
      </c>
      <c r="H17" s="201">
        <v>0</v>
      </c>
      <c r="I17" s="151">
        <v>3</v>
      </c>
      <c r="J17" s="201">
        <v>403.1058297112404</v>
      </c>
      <c r="K17" s="151">
        <v>26</v>
      </c>
      <c r="L17" s="201">
        <v>14234.246476401524</v>
      </c>
      <c r="M17" s="151">
        <v>3</v>
      </c>
      <c r="N17" s="201">
        <v>56.936985905606086</v>
      </c>
      <c r="O17" s="151">
        <v>3</v>
      </c>
      <c r="P17" s="201">
        <v>310.56537766694242</v>
      </c>
      <c r="Q17" s="151">
        <v>16</v>
      </c>
      <c r="R17" s="201">
        <v>1842.067127319684</v>
      </c>
      <c r="S17" s="151">
        <v>208</v>
      </c>
      <c r="T17" s="201">
        <v>43677.293622864061</v>
      </c>
      <c r="U17" s="151">
        <v>104</v>
      </c>
      <c r="V17" s="201">
        <v>28824.605045060445</v>
      </c>
      <c r="W17" s="151">
        <v>312</v>
      </c>
      <c r="X17" s="201">
        <v>72501.898667924499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0</v>
      </c>
      <c r="D18" s="201">
        <v>0</v>
      </c>
      <c r="E18" s="151">
        <v>0</v>
      </c>
      <c r="F18" s="201">
        <v>0</v>
      </c>
      <c r="G18" s="151">
        <v>0</v>
      </c>
      <c r="H18" s="201">
        <v>0</v>
      </c>
      <c r="I18" s="151">
        <v>0</v>
      </c>
      <c r="J18" s="201">
        <v>0</v>
      </c>
      <c r="K18" s="151">
        <v>0</v>
      </c>
      <c r="L18" s="201">
        <v>0</v>
      </c>
      <c r="M18" s="151">
        <v>0</v>
      </c>
      <c r="N18" s="201">
        <v>0</v>
      </c>
      <c r="O18" s="151">
        <v>0</v>
      </c>
      <c r="P18" s="201">
        <v>0</v>
      </c>
      <c r="Q18" s="151">
        <v>0</v>
      </c>
      <c r="R18" s="201">
        <v>0</v>
      </c>
      <c r="S18" s="151">
        <v>0</v>
      </c>
      <c r="T18" s="201">
        <v>0</v>
      </c>
      <c r="U18" s="151">
        <v>0</v>
      </c>
      <c r="V18" s="201">
        <v>0</v>
      </c>
      <c r="W18" s="151">
        <v>0</v>
      </c>
      <c r="X18" s="201">
        <v>0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67333</v>
      </c>
      <c r="D19" s="201">
        <v>9144906.6294342112</v>
      </c>
      <c r="E19" s="151">
        <v>2914</v>
      </c>
      <c r="F19" s="201">
        <v>1029768.7238282746</v>
      </c>
      <c r="G19" s="151">
        <v>0</v>
      </c>
      <c r="H19" s="201">
        <v>0</v>
      </c>
      <c r="I19" s="151">
        <v>3</v>
      </c>
      <c r="J19" s="201">
        <v>77.751181066232931</v>
      </c>
      <c r="K19" s="151">
        <v>5</v>
      </c>
      <c r="L19" s="201">
        <v>2745.5060025325711</v>
      </c>
      <c r="M19" s="151">
        <v>0</v>
      </c>
      <c r="N19" s="201">
        <v>10.982024010130283</v>
      </c>
      <c r="O19" s="151">
        <v>3</v>
      </c>
      <c r="P19" s="201">
        <v>59.901949146165201</v>
      </c>
      <c r="Q19" s="151">
        <v>3</v>
      </c>
      <c r="R19" s="201">
        <v>355.29849532313676</v>
      </c>
      <c r="S19" s="151">
        <v>70261</v>
      </c>
      <c r="T19" s="201">
        <v>10177924.792914564</v>
      </c>
      <c r="U19" s="151">
        <v>2195</v>
      </c>
      <c r="V19" s="201">
        <v>636819.18229100958</v>
      </c>
      <c r="W19" s="151">
        <v>72456</v>
      </c>
      <c r="X19" s="201">
        <v>10814743.975205574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92088</v>
      </c>
      <c r="D20" s="201">
        <v>12820245.379205968</v>
      </c>
      <c r="E20" s="151">
        <v>6034</v>
      </c>
      <c r="F20" s="201">
        <v>2131547.9554728242</v>
      </c>
      <c r="G20" s="151">
        <v>0</v>
      </c>
      <c r="H20" s="201">
        <v>0</v>
      </c>
      <c r="I20" s="151">
        <v>69</v>
      </c>
      <c r="J20" s="201">
        <v>11963.782896615083</v>
      </c>
      <c r="K20" s="151">
        <v>778</v>
      </c>
      <c r="L20" s="201">
        <v>422458.37690455874</v>
      </c>
      <c r="M20" s="151">
        <v>8</v>
      </c>
      <c r="N20" s="201">
        <v>1689.8335076182348</v>
      </c>
      <c r="O20" s="151">
        <v>9</v>
      </c>
      <c r="P20" s="201">
        <v>9217.2736779176466</v>
      </c>
      <c r="Q20" s="151">
        <v>462</v>
      </c>
      <c r="R20" s="201">
        <v>54670.733013290366</v>
      </c>
      <c r="S20" s="151">
        <v>99448</v>
      </c>
      <c r="T20" s="201">
        <v>15451793.334678793</v>
      </c>
      <c r="U20" s="151">
        <v>18513</v>
      </c>
      <c r="V20" s="201">
        <v>5372152.0677939281</v>
      </c>
      <c r="W20" s="151">
        <v>117961</v>
      </c>
      <c r="X20" s="201">
        <v>20823945.402472723</v>
      </c>
    </row>
    <row r="21" spans="1:24" s="193" customFormat="1" ht="20.25" customHeight="1" x14ac:dyDescent="0.25">
      <c r="A21" s="152" t="s">
        <v>20</v>
      </c>
      <c r="B21" s="153"/>
      <c r="C21" s="154">
        <v>328856</v>
      </c>
      <c r="D21" s="202">
        <v>44976282.761925228</v>
      </c>
      <c r="E21" s="155">
        <v>15583</v>
      </c>
      <c r="F21" s="202">
        <v>5499553.1321220221</v>
      </c>
      <c r="G21" s="155">
        <v>0</v>
      </c>
      <c r="H21" s="202">
        <v>0</v>
      </c>
      <c r="I21" s="155">
        <v>1511</v>
      </c>
      <c r="J21" s="202">
        <v>261563.41489137744</v>
      </c>
      <c r="K21" s="155">
        <v>17020</v>
      </c>
      <c r="L21" s="202">
        <v>9236180.284071248</v>
      </c>
      <c r="M21" s="155">
        <v>182</v>
      </c>
      <c r="N21" s="202">
        <v>36944.721136284978</v>
      </c>
      <c r="O21" s="155">
        <v>215</v>
      </c>
      <c r="P21" s="202">
        <v>201516.66074337272</v>
      </c>
      <c r="Q21" s="155">
        <v>10101</v>
      </c>
      <c r="R21" s="202">
        <v>1195262.7145730685</v>
      </c>
      <c r="S21" s="155">
        <v>373468</v>
      </c>
      <c r="T21" s="202">
        <v>61407303.689462595</v>
      </c>
      <c r="U21" s="155">
        <v>23758</v>
      </c>
      <c r="V21" s="202">
        <v>6887585.8846333856</v>
      </c>
      <c r="W21" s="155">
        <v>397226</v>
      </c>
      <c r="X21" s="202">
        <v>68294889.574095994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1384</v>
      </c>
      <c r="D22" s="201">
        <v>187964.17387612988</v>
      </c>
      <c r="E22" s="151">
        <v>466</v>
      </c>
      <c r="F22" s="201">
        <v>164123.57584400522</v>
      </c>
      <c r="G22" s="151">
        <v>0</v>
      </c>
      <c r="H22" s="201">
        <v>0</v>
      </c>
      <c r="I22" s="151">
        <v>3</v>
      </c>
      <c r="J22" s="201">
        <v>54.306288863001754</v>
      </c>
      <c r="K22" s="151">
        <v>4</v>
      </c>
      <c r="L22" s="201">
        <v>1917.6331472267741</v>
      </c>
      <c r="M22" s="151">
        <v>0</v>
      </c>
      <c r="N22" s="201">
        <v>7.6705325889070952</v>
      </c>
      <c r="O22" s="151">
        <v>0</v>
      </c>
      <c r="P22" s="201">
        <v>41.839268666765989</v>
      </c>
      <c r="Q22" s="151">
        <v>3</v>
      </c>
      <c r="R22" s="201">
        <v>248.16269611610909</v>
      </c>
      <c r="S22" s="151">
        <v>1860</v>
      </c>
      <c r="T22" s="201">
        <v>354357.36165359663</v>
      </c>
      <c r="U22" s="151">
        <v>1396</v>
      </c>
      <c r="V22" s="201">
        <v>405323.18393595365</v>
      </c>
      <c r="W22" s="151">
        <v>3256</v>
      </c>
      <c r="X22" s="201">
        <v>759680.54558955028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0</v>
      </c>
      <c r="D23" s="201">
        <v>0</v>
      </c>
      <c r="E23" s="151">
        <v>0</v>
      </c>
      <c r="F23" s="201">
        <v>0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0</v>
      </c>
      <c r="T23" s="201">
        <v>0</v>
      </c>
      <c r="U23" s="151">
        <v>0</v>
      </c>
      <c r="V23" s="201">
        <v>0</v>
      </c>
      <c r="W23" s="151">
        <v>0</v>
      </c>
      <c r="X23" s="201">
        <v>0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0</v>
      </c>
      <c r="D24" s="201">
        <v>0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0</v>
      </c>
      <c r="T24" s="201">
        <v>0</v>
      </c>
      <c r="U24" s="151">
        <v>0</v>
      </c>
      <c r="V24" s="201">
        <v>0</v>
      </c>
      <c r="W24" s="151">
        <v>0</v>
      </c>
      <c r="X24" s="201">
        <v>0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222</v>
      </c>
      <c r="D25" s="201">
        <v>29463.297984524008</v>
      </c>
      <c r="E25" s="151">
        <v>577</v>
      </c>
      <c r="F25" s="201">
        <v>204083.37929357064</v>
      </c>
      <c r="G25" s="151">
        <v>0</v>
      </c>
      <c r="H25" s="201">
        <v>0</v>
      </c>
      <c r="I25" s="151">
        <v>3</v>
      </c>
      <c r="J25" s="201">
        <v>357.53833943907136</v>
      </c>
      <c r="K25" s="151">
        <v>23</v>
      </c>
      <c r="L25" s="201">
        <v>12625.192873009799</v>
      </c>
      <c r="M25" s="151">
        <v>3</v>
      </c>
      <c r="N25" s="201">
        <v>50.500771492039192</v>
      </c>
      <c r="O25" s="151">
        <v>3</v>
      </c>
      <c r="P25" s="201">
        <v>275.45875359294115</v>
      </c>
      <c r="Q25" s="151">
        <v>14</v>
      </c>
      <c r="R25" s="201">
        <v>1633.8379980983323</v>
      </c>
      <c r="S25" s="151">
        <v>845</v>
      </c>
      <c r="T25" s="201">
        <v>248489.20601372683</v>
      </c>
      <c r="U25" s="151">
        <v>527</v>
      </c>
      <c r="V25" s="201">
        <v>152667.66659524321</v>
      </c>
      <c r="W25" s="151">
        <v>1372</v>
      </c>
      <c r="X25" s="201">
        <v>401156.87260897004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0</v>
      </c>
      <c r="D29" s="201">
        <v>0</v>
      </c>
      <c r="E29" s="151">
        <v>0</v>
      </c>
      <c r="F29" s="201">
        <v>0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0</v>
      </c>
      <c r="T29" s="201">
        <v>0</v>
      </c>
      <c r="U29" s="151">
        <v>0</v>
      </c>
      <c r="V29" s="201">
        <v>0</v>
      </c>
      <c r="W29" s="151">
        <v>0</v>
      </c>
      <c r="X29" s="201">
        <v>0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4174</v>
      </c>
      <c r="D30" s="201">
        <v>566921.48862693296</v>
      </c>
      <c r="E30" s="151">
        <v>781</v>
      </c>
      <c r="F30" s="201">
        <v>275993.76399146958</v>
      </c>
      <c r="G30" s="151">
        <v>0</v>
      </c>
      <c r="H30" s="201">
        <v>0</v>
      </c>
      <c r="I30" s="151">
        <v>3</v>
      </c>
      <c r="J30" s="201">
        <v>66.019077029751969</v>
      </c>
      <c r="K30" s="151">
        <v>4</v>
      </c>
      <c r="L30" s="201">
        <v>2331.2285393123498</v>
      </c>
      <c r="M30" s="151">
        <v>0</v>
      </c>
      <c r="N30" s="201">
        <v>9.324914157249399</v>
      </c>
      <c r="O30" s="151">
        <v>3</v>
      </c>
      <c r="P30" s="201">
        <v>50.863168130451285</v>
      </c>
      <c r="Q30" s="151">
        <v>3</v>
      </c>
      <c r="R30" s="201">
        <v>301.68646198842373</v>
      </c>
      <c r="S30" s="151">
        <v>4968</v>
      </c>
      <c r="T30" s="201">
        <v>845674.37477902079</v>
      </c>
      <c r="U30" s="151">
        <v>3030</v>
      </c>
      <c r="V30" s="201">
        <v>879175.03328258218</v>
      </c>
      <c r="W30" s="151">
        <v>7998</v>
      </c>
      <c r="X30" s="201">
        <v>1724849.4080616029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2360</v>
      </c>
      <c r="D31" s="201">
        <v>320527.92476171581</v>
      </c>
      <c r="E31" s="151">
        <v>1451</v>
      </c>
      <c r="F31" s="201">
        <v>512744.65817641106</v>
      </c>
      <c r="G31" s="151">
        <v>0</v>
      </c>
      <c r="H31" s="201">
        <v>0</v>
      </c>
      <c r="I31" s="151">
        <v>3</v>
      </c>
      <c r="J31" s="201">
        <v>882.29065209298005</v>
      </c>
      <c r="K31" s="151">
        <v>57</v>
      </c>
      <c r="L31" s="201">
        <v>31154.951578628359</v>
      </c>
      <c r="M31" s="151">
        <v>3</v>
      </c>
      <c r="N31" s="201">
        <v>124.61980631451341</v>
      </c>
      <c r="O31" s="151">
        <v>3</v>
      </c>
      <c r="P31" s="201">
        <v>679.7443980791644</v>
      </c>
      <c r="Q31" s="151">
        <v>34</v>
      </c>
      <c r="R31" s="201">
        <v>4031.7913738090688</v>
      </c>
      <c r="S31" s="151">
        <v>3911</v>
      </c>
      <c r="T31" s="201">
        <v>870145.98074705107</v>
      </c>
      <c r="U31" s="151">
        <v>6656</v>
      </c>
      <c r="V31" s="201">
        <v>1931677.8025287432</v>
      </c>
      <c r="W31" s="151">
        <v>10567</v>
      </c>
      <c r="X31" s="201">
        <v>2801823.7832757938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4424</v>
      </c>
      <c r="D32" s="201">
        <v>600890.90478626348</v>
      </c>
      <c r="E32" s="151">
        <v>337</v>
      </c>
      <c r="F32" s="201">
        <v>118603.85018856876</v>
      </c>
      <c r="G32" s="151">
        <v>0</v>
      </c>
      <c r="H32" s="201">
        <v>0</v>
      </c>
      <c r="I32" s="151">
        <v>3</v>
      </c>
      <c r="J32" s="201">
        <v>309.34150993187035</v>
      </c>
      <c r="K32" s="151">
        <v>20</v>
      </c>
      <c r="L32" s="201">
        <v>10923.293520479867</v>
      </c>
      <c r="M32" s="151">
        <v>0</v>
      </c>
      <c r="N32" s="201">
        <v>43.693174081919459</v>
      </c>
      <c r="O32" s="151">
        <v>3</v>
      </c>
      <c r="P32" s="201">
        <v>238.32640408319713</v>
      </c>
      <c r="Q32" s="151">
        <v>12</v>
      </c>
      <c r="R32" s="201">
        <v>1413.5936137890208</v>
      </c>
      <c r="S32" s="151">
        <v>4799</v>
      </c>
      <c r="T32" s="201">
        <v>732423.00319719815</v>
      </c>
      <c r="U32" s="151">
        <v>423</v>
      </c>
      <c r="V32" s="201">
        <v>122500.57688641857</v>
      </c>
      <c r="W32" s="151">
        <v>5222</v>
      </c>
      <c r="X32" s="201">
        <v>854923.58008361678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87</v>
      </c>
      <c r="D33" s="201">
        <v>11102.040019748889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87</v>
      </c>
      <c r="T33" s="201">
        <v>11102.040019748889</v>
      </c>
      <c r="U33" s="151">
        <v>9</v>
      </c>
      <c r="V33" s="201">
        <v>1440.357928945343</v>
      </c>
      <c r="W33" s="151">
        <v>96</v>
      </c>
      <c r="X33" s="201">
        <v>12542.397948694233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4363</v>
      </c>
      <c r="D35" s="201">
        <v>592417.14792215044</v>
      </c>
      <c r="E35" s="151">
        <v>644</v>
      </c>
      <c r="F35" s="201">
        <v>227286.94956216597</v>
      </c>
      <c r="G35" s="151">
        <v>0</v>
      </c>
      <c r="H35" s="201">
        <v>0</v>
      </c>
      <c r="I35" s="151">
        <v>13</v>
      </c>
      <c r="J35" s="201">
        <v>2205.885946642441</v>
      </c>
      <c r="K35" s="151">
        <v>144</v>
      </c>
      <c r="L35" s="201">
        <v>77893.004638090104</v>
      </c>
      <c r="M35" s="151">
        <v>3</v>
      </c>
      <c r="N35" s="201">
        <v>311.57201855236036</v>
      </c>
      <c r="O35" s="151">
        <v>2</v>
      </c>
      <c r="P35" s="201">
        <v>1699.4837375583297</v>
      </c>
      <c r="Q35" s="151">
        <v>85</v>
      </c>
      <c r="R35" s="201">
        <v>10080.206460514994</v>
      </c>
      <c r="S35" s="151">
        <v>5254</v>
      </c>
      <c r="T35" s="201">
        <v>911894.2502856747</v>
      </c>
      <c r="U35" s="151">
        <v>637</v>
      </c>
      <c r="V35" s="201">
        <v>185119.07503800266</v>
      </c>
      <c r="W35" s="151">
        <v>5891</v>
      </c>
      <c r="X35" s="201">
        <v>1097013.3253236774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9567</v>
      </c>
      <c r="D36" s="201">
        <v>1299273.5263109563</v>
      </c>
      <c r="E36" s="151">
        <v>985</v>
      </c>
      <c r="F36" s="201">
        <v>347988.17198254354</v>
      </c>
      <c r="G36" s="151">
        <v>0</v>
      </c>
      <c r="H36" s="201">
        <v>0</v>
      </c>
      <c r="I36" s="151">
        <v>3</v>
      </c>
      <c r="J36" s="201">
        <v>345.28762432254246</v>
      </c>
      <c r="K36" s="151">
        <v>22</v>
      </c>
      <c r="L36" s="201">
        <v>12192.602506837804</v>
      </c>
      <c r="M36" s="151">
        <v>0</v>
      </c>
      <c r="N36" s="201">
        <v>48.770410027351204</v>
      </c>
      <c r="O36" s="151">
        <v>3</v>
      </c>
      <c r="P36" s="201">
        <v>266.02041833100668</v>
      </c>
      <c r="Q36" s="151">
        <v>13</v>
      </c>
      <c r="R36" s="201">
        <v>1577.8560748934965</v>
      </c>
      <c r="S36" s="151">
        <v>10593</v>
      </c>
      <c r="T36" s="201">
        <v>1661692.235327912</v>
      </c>
      <c r="U36" s="151">
        <v>1245</v>
      </c>
      <c r="V36" s="201">
        <v>361288.02387208823</v>
      </c>
      <c r="W36" s="151">
        <v>11838</v>
      </c>
      <c r="X36" s="201">
        <v>2022980.2592000002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1830</v>
      </c>
      <c r="D37" s="201">
        <v>248588.71209380432</v>
      </c>
      <c r="E37" s="151">
        <v>1484</v>
      </c>
      <c r="F37" s="201">
        <v>524436.45235878881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3314</v>
      </c>
      <c r="T37" s="201">
        <v>773025.16445259319</v>
      </c>
      <c r="U37" s="151">
        <v>216</v>
      </c>
      <c r="V37" s="201">
        <v>61633.812516140126</v>
      </c>
      <c r="W37" s="151">
        <v>3530</v>
      </c>
      <c r="X37" s="201">
        <v>834658.97696873324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28411</v>
      </c>
      <c r="D43" s="202">
        <v>3857149.216382226</v>
      </c>
      <c r="E43" s="155">
        <v>6725</v>
      </c>
      <c r="F43" s="202">
        <v>2375260.8013975238</v>
      </c>
      <c r="G43" s="155">
        <v>0</v>
      </c>
      <c r="H43" s="202">
        <v>0</v>
      </c>
      <c r="I43" s="155">
        <v>31</v>
      </c>
      <c r="J43" s="202">
        <v>4220.6694383216591</v>
      </c>
      <c r="K43" s="155">
        <v>274</v>
      </c>
      <c r="L43" s="202">
        <v>149037.90680358504</v>
      </c>
      <c r="M43" s="155">
        <v>9</v>
      </c>
      <c r="N43" s="202">
        <v>596.15162721434012</v>
      </c>
      <c r="O43" s="155">
        <v>17</v>
      </c>
      <c r="P43" s="202">
        <v>3251.7361484418561</v>
      </c>
      <c r="Q43" s="155">
        <v>164</v>
      </c>
      <c r="R43" s="202">
        <v>19287.134679209445</v>
      </c>
      <c r="S43" s="155">
        <v>35631</v>
      </c>
      <c r="T43" s="202">
        <v>6408803.6164765218</v>
      </c>
      <c r="U43" s="155">
        <v>14139</v>
      </c>
      <c r="V43" s="202">
        <v>4100825.5325841168</v>
      </c>
      <c r="W43" s="155">
        <v>49770</v>
      </c>
      <c r="X43" s="202">
        <v>10509629.149060639</v>
      </c>
    </row>
    <row r="44" spans="1:24" s="193" customFormat="1" ht="20.25" customHeight="1" x14ac:dyDescent="0.25">
      <c r="A44" s="152" t="s">
        <v>38</v>
      </c>
      <c r="B44" s="153"/>
      <c r="C44" s="154">
        <v>357267</v>
      </c>
      <c r="D44" s="202">
        <v>48833431.978307456</v>
      </c>
      <c r="E44" s="155">
        <v>22308</v>
      </c>
      <c r="F44" s="202">
        <v>7874813.9335195459</v>
      </c>
      <c r="G44" s="155">
        <v>0</v>
      </c>
      <c r="H44" s="202">
        <v>0</v>
      </c>
      <c r="I44" s="155">
        <v>1542</v>
      </c>
      <c r="J44" s="202">
        <v>265784.08432969911</v>
      </c>
      <c r="K44" s="155">
        <v>17294</v>
      </c>
      <c r="L44" s="202">
        <v>9385218.1908748318</v>
      </c>
      <c r="M44" s="155">
        <v>191</v>
      </c>
      <c r="N44" s="202">
        <v>37540.872763499312</v>
      </c>
      <c r="O44" s="155">
        <v>232</v>
      </c>
      <c r="P44" s="202">
        <v>204768.39689181457</v>
      </c>
      <c r="Q44" s="155">
        <v>10265</v>
      </c>
      <c r="R44" s="202">
        <v>1214549.849252278</v>
      </c>
      <c r="S44" s="155">
        <v>409099</v>
      </c>
      <c r="T44" s="202">
        <v>67816107.305939123</v>
      </c>
      <c r="U44" s="155">
        <v>37897</v>
      </c>
      <c r="V44" s="202">
        <v>10988411.417217502</v>
      </c>
      <c r="W44" s="155">
        <v>446996</v>
      </c>
      <c r="X44" s="202">
        <v>78804518.723156631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30860</v>
      </c>
      <c r="D45" s="201">
        <v>4191400.0782365524</v>
      </c>
      <c r="E45" s="151">
        <v>0</v>
      </c>
      <c r="F45" s="201">
        <v>0</v>
      </c>
      <c r="G45" s="151">
        <v>0</v>
      </c>
      <c r="H45" s="201">
        <v>0</v>
      </c>
      <c r="I45" s="151">
        <v>69</v>
      </c>
      <c r="J45" s="201">
        <v>11963.782896615083</v>
      </c>
      <c r="K45" s="151">
        <v>778</v>
      </c>
      <c r="L45" s="201">
        <v>422458.37690455874</v>
      </c>
      <c r="M45" s="151">
        <v>8</v>
      </c>
      <c r="N45" s="201">
        <v>1689.8335076182348</v>
      </c>
      <c r="O45" s="151">
        <v>9</v>
      </c>
      <c r="P45" s="201">
        <v>9217.2736779176466</v>
      </c>
      <c r="Q45" s="151">
        <v>462</v>
      </c>
      <c r="R45" s="201">
        <v>54670.733013290366</v>
      </c>
      <c r="S45" s="151">
        <v>32186</v>
      </c>
      <c r="T45" s="201">
        <v>4691400.0782365529</v>
      </c>
      <c r="U45" s="151">
        <v>995</v>
      </c>
      <c r="V45" s="201">
        <v>288767.72047767602</v>
      </c>
      <c r="W45" s="151">
        <v>33181</v>
      </c>
      <c r="X45" s="201">
        <v>4980167.798714228</v>
      </c>
    </row>
    <row r="46" spans="1:24" s="193" customFormat="1" ht="20.25" customHeight="1" x14ac:dyDescent="0.25">
      <c r="A46" s="152" t="s">
        <v>40</v>
      </c>
      <c r="B46" s="153"/>
      <c r="C46" s="154">
        <v>30860</v>
      </c>
      <c r="D46" s="202">
        <v>4191400.0782365524</v>
      </c>
      <c r="E46" s="155">
        <v>0</v>
      </c>
      <c r="F46" s="202">
        <v>0</v>
      </c>
      <c r="G46" s="155">
        <v>0</v>
      </c>
      <c r="H46" s="202">
        <v>0</v>
      </c>
      <c r="I46" s="155">
        <v>69</v>
      </c>
      <c r="J46" s="202">
        <v>11963.782896615083</v>
      </c>
      <c r="K46" s="155">
        <v>778</v>
      </c>
      <c r="L46" s="202">
        <v>422458.37690455874</v>
      </c>
      <c r="M46" s="155">
        <v>8</v>
      </c>
      <c r="N46" s="202">
        <v>1689.8335076182348</v>
      </c>
      <c r="O46" s="155">
        <v>9</v>
      </c>
      <c r="P46" s="202">
        <v>9217.2736779176466</v>
      </c>
      <c r="Q46" s="155">
        <v>462</v>
      </c>
      <c r="R46" s="202">
        <v>54670.733013290366</v>
      </c>
      <c r="S46" s="155">
        <v>32186</v>
      </c>
      <c r="T46" s="202">
        <v>4691400.0782365529</v>
      </c>
      <c r="U46" s="155">
        <v>995</v>
      </c>
      <c r="V46" s="202">
        <v>288767.72047767602</v>
      </c>
      <c r="W46" s="155">
        <v>33181</v>
      </c>
      <c r="X46" s="202">
        <v>4980167.798714228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168222</v>
      </c>
      <c r="D47" s="201">
        <v>22533609.738122232</v>
      </c>
      <c r="E47" s="151">
        <v>4077</v>
      </c>
      <c r="F47" s="201">
        <v>1440225.7825908985</v>
      </c>
      <c r="G47" s="151">
        <v>0</v>
      </c>
      <c r="H47" s="201">
        <v>0</v>
      </c>
      <c r="I47" s="151">
        <v>31</v>
      </c>
      <c r="J47" s="201">
        <v>5445.6405523839148</v>
      </c>
      <c r="K47" s="151">
        <v>354</v>
      </c>
      <c r="L47" s="201">
        <v>192293.39823749644</v>
      </c>
      <c r="M47" s="151">
        <v>3</v>
      </c>
      <c r="N47" s="201">
        <v>769.17359294998573</v>
      </c>
      <c r="O47" s="151">
        <v>4</v>
      </c>
      <c r="P47" s="201">
        <v>4195.4923251817418</v>
      </c>
      <c r="Q47" s="151">
        <v>210</v>
      </c>
      <c r="R47" s="201">
        <v>24884.868214213519</v>
      </c>
      <c r="S47" s="151">
        <v>172901</v>
      </c>
      <c r="T47" s="201">
        <v>24201424.093635354</v>
      </c>
      <c r="U47" s="151">
        <v>334</v>
      </c>
      <c r="V47" s="201">
        <v>96311.475409836086</v>
      </c>
      <c r="W47" s="151">
        <v>173235</v>
      </c>
      <c r="X47" s="201">
        <v>24297735.56904519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168222</v>
      </c>
      <c r="D51" s="202">
        <v>22533609.738122232</v>
      </c>
      <c r="E51" s="155">
        <v>4077</v>
      </c>
      <c r="F51" s="202">
        <v>1440225.7825908985</v>
      </c>
      <c r="G51" s="155">
        <v>0</v>
      </c>
      <c r="H51" s="202">
        <v>0</v>
      </c>
      <c r="I51" s="155">
        <v>31</v>
      </c>
      <c r="J51" s="202">
        <v>5445.6405523839148</v>
      </c>
      <c r="K51" s="155">
        <v>354</v>
      </c>
      <c r="L51" s="202">
        <v>192293.39823749644</v>
      </c>
      <c r="M51" s="155">
        <v>3</v>
      </c>
      <c r="N51" s="202">
        <v>769.17359294998573</v>
      </c>
      <c r="O51" s="155">
        <v>4</v>
      </c>
      <c r="P51" s="202">
        <v>4195.4923251817418</v>
      </c>
      <c r="Q51" s="155">
        <v>210</v>
      </c>
      <c r="R51" s="202">
        <v>24884.868214213519</v>
      </c>
      <c r="S51" s="155">
        <v>172901</v>
      </c>
      <c r="T51" s="202">
        <v>24201424.093635354</v>
      </c>
      <c r="U51" s="155">
        <v>334</v>
      </c>
      <c r="V51" s="202">
        <v>96311.475409836086</v>
      </c>
      <c r="W51" s="155">
        <v>173235</v>
      </c>
      <c r="X51" s="202">
        <v>24297735.56904519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0</v>
      </c>
      <c r="D53" s="201">
        <v>0</v>
      </c>
      <c r="E53" s="151">
        <v>0</v>
      </c>
      <c r="F53" s="201">
        <v>0</v>
      </c>
      <c r="G53" s="151">
        <v>0</v>
      </c>
      <c r="H53" s="201">
        <v>0</v>
      </c>
      <c r="I53" s="151">
        <v>0</v>
      </c>
      <c r="J53" s="201">
        <v>0</v>
      </c>
      <c r="K53" s="151">
        <v>0</v>
      </c>
      <c r="L53" s="201">
        <v>0</v>
      </c>
      <c r="M53" s="151">
        <v>0</v>
      </c>
      <c r="N53" s="201">
        <v>0</v>
      </c>
      <c r="O53" s="151">
        <v>0</v>
      </c>
      <c r="P53" s="201">
        <v>0</v>
      </c>
      <c r="Q53" s="151">
        <v>0</v>
      </c>
      <c r="R53" s="201">
        <v>0</v>
      </c>
      <c r="S53" s="151">
        <v>0</v>
      </c>
      <c r="T53" s="201">
        <v>0</v>
      </c>
      <c r="U53" s="151">
        <v>0</v>
      </c>
      <c r="V53" s="201">
        <v>0</v>
      </c>
      <c r="W53" s="151">
        <v>0</v>
      </c>
      <c r="X53" s="201">
        <v>0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0</v>
      </c>
      <c r="D55" s="202">
        <v>0</v>
      </c>
      <c r="E55" s="155">
        <v>0</v>
      </c>
      <c r="F55" s="202">
        <v>0</v>
      </c>
      <c r="G55" s="155">
        <v>0</v>
      </c>
      <c r="H55" s="202">
        <v>0</v>
      </c>
      <c r="I55" s="155">
        <v>0</v>
      </c>
      <c r="J55" s="202">
        <v>0</v>
      </c>
      <c r="K55" s="155">
        <v>0</v>
      </c>
      <c r="L55" s="202">
        <v>0</v>
      </c>
      <c r="M55" s="155">
        <v>0</v>
      </c>
      <c r="N55" s="202">
        <v>0</v>
      </c>
      <c r="O55" s="155">
        <v>0</v>
      </c>
      <c r="P55" s="202">
        <v>0</v>
      </c>
      <c r="Q55" s="155">
        <v>0</v>
      </c>
      <c r="R55" s="202">
        <v>0</v>
      </c>
      <c r="S55" s="155">
        <v>0</v>
      </c>
      <c r="T55" s="202">
        <v>0</v>
      </c>
      <c r="U55" s="155">
        <v>0</v>
      </c>
      <c r="V55" s="202">
        <v>0</v>
      </c>
      <c r="W55" s="155">
        <v>0</v>
      </c>
      <c r="X55" s="202">
        <v>0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556349</v>
      </c>
      <c r="D58" s="204">
        <v>75558441.794666231</v>
      </c>
      <c r="E58" s="205">
        <v>26385</v>
      </c>
      <c r="F58" s="204">
        <v>9315039.7161104437</v>
      </c>
      <c r="G58" s="205">
        <v>0</v>
      </c>
      <c r="H58" s="204">
        <v>0</v>
      </c>
      <c r="I58" s="205">
        <v>1642</v>
      </c>
      <c r="J58" s="204">
        <v>283193.50777869811</v>
      </c>
      <c r="K58" s="205">
        <v>18426</v>
      </c>
      <c r="L58" s="204">
        <v>9999969.9660168868</v>
      </c>
      <c r="M58" s="205">
        <v>202</v>
      </c>
      <c r="N58" s="204">
        <v>39999.879864067538</v>
      </c>
      <c r="O58" s="205">
        <v>245</v>
      </c>
      <c r="P58" s="204">
        <v>218181.16289491396</v>
      </c>
      <c r="Q58" s="205">
        <v>10937</v>
      </c>
      <c r="R58" s="204">
        <v>1294105.450479782</v>
      </c>
      <c r="S58" s="205">
        <v>614186</v>
      </c>
      <c r="T58" s="204">
        <v>96708931.477811024</v>
      </c>
      <c r="U58" s="205">
        <v>39226</v>
      </c>
      <c r="V58" s="204">
        <v>11373490.613105016</v>
      </c>
      <c r="W58" s="205">
        <v>653412</v>
      </c>
      <c r="X58" s="204">
        <v>108082422.09091604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2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31DB-89BB-469A-B261-C1DFA407358F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3.140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92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121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12442</v>
      </c>
      <c r="D9" s="201">
        <v>1743325.5441479548</v>
      </c>
      <c r="E9" s="151">
        <v>1802</v>
      </c>
      <c r="F9" s="201">
        <v>478792.63847421273</v>
      </c>
      <c r="G9" s="151">
        <v>0</v>
      </c>
      <c r="H9" s="201">
        <v>0</v>
      </c>
      <c r="I9" s="151">
        <v>173</v>
      </c>
      <c r="J9" s="201">
        <v>27128.915002792764</v>
      </c>
      <c r="K9" s="151">
        <v>132</v>
      </c>
      <c r="L9" s="201">
        <v>83725.295453151106</v>
      </c>
      <c r="M9" s="151">
        <v>3</v>
      </c>
      <c r="N9" s="201">
        <v>2164.9635545027822</v>
      </c>
      <c r="O9" s="151">
        <v>0</v>
      </c>
      <c r="P9" s="201">
        <v>0</v>
      </c>
      <c r="Q9" s="151">
        <v>655</v>
      </c>
      <c r="R9" s="201">
        <v>36980.825989553356</v>
      </c>
      <c r="S9" s="151">
        <v>15207</v>
      </c>
      <c r="T9" s="201">
        <v>2372118.1826221677</v>
      </c>
      <c r="U9" s="151">
        <v>1876</v>
      </c>
      <c r="V9" s="201">
        <v>479928.59728325409</v>
      </c>
      <c r="W9" s="151">
        <v>17083</v>
      </c>
      <c r="X9" s="201">
        <v>2852046.7799054217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8666</v>
      </c>
      <c r="D10" s="201">
        <v>1214390.1547552182</v>
      </c>
      <c r="E10" s="151">
        <v>1899</v>
      </c>
      <c r="F10" s="201">
        <v>504468.81050150516</v>
      </c>
      <c r="G10" s="151">
        <v>0</v>
      </c>
      <c r="H10" s="201">
        <v>0</v>
      </c>
      <c r="I10" s="151">
        <v>24</v>
      </c>
      <c r="J10" s="201">
        <v>3802.6360634675611</v>
      </c>
      <c r="K10" s="151">
        <v>19</v>
      </c>
      <c r="L10" s="201">
        <v>11735.700741509712</v>
      </c>
      <c r="M10" s="151">
        <v>3</v>
      </c>
      <c r="N10" s="201">
        <v>303.46102996001508</v>
      </c>
      <c r="O10" s="151">
        <v>0</v>
      </c>
      <c r="P10" s="201">
        <v>0</v>
      </c>
      <c r="Q10" s="151">
        <v>92</v>
      </c>
      <c r="R10" s="201">
        <v>5183.5697281007206</v>
      </c>
      <c r="S10" s="151">
        <v>10703</v>
      </c>
      <c r="T10" s="201">
        <v>1739884.3328197615</v>
      </c>
      <c r="U10" s="151">
        <v>233</v>
      </c>
      <c r="V10" s="201">
        <v>58283.605339468442</v>
      </c>
      <c r="W10" s="151">
        <v>10936</v>
      </c>
      <c r="X10" s="201">
        <v>1798167.9381592297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1169</v>
      </c>
      <c r="D11" s="201">
        <v>163782.01574693006</v>
      </c>
      <c r="E11" s="151">
        <v>38</v>
      </c>
      <c r="F11" s="201">
        <v>8953.4754232812993</v>
      </c>
      <c r="G11" s="151">
        <v>0</v>
      </c>
      <c r="H11" s="201">
        <v>0</v>
      </c>
      <c r="I11" s="151">
        <v>53</v>
      </c>
      <c r="J11" s="201">
        <v>8275.2662448798237</v>
      </c>
      <c r="K11" s="151">
        <v>40</v>
      </c>
      <c r="L11" s="201">
        <v>25539.138267591115</v>
      </c>
      <c r="M11" s="151">
        <v>3</v>
      </c>
      <c r="N11" s="201">
        <v>660.38947087001452</v>
      </c>
      <c r="O11" s="151">
        <v>0</v>
      </c>
      <c r="P11" s="201">
        <v>0</v>
      </c>
      <c r="Q11" s="151">
        <v>200</v>
      </c>
      <c r="R11" s="201">
        <v>11280.443061863025</v>
      </c>
      <c r="S11" s="151">
        <v>1503</v>
      </c>
      <c r="T11" s="201">
        <v>218490.72821541532</v>
      </c>
      <c r="U11" s="151">
        <v>412</v>
      </c>
      <c r="V11" s="201">
        <v>104567.13933771123</v>
      </c>
      <c r="W11" s="151">
        <v>1915</v>
      </c>
      <c r="X11" s="201">
        <v>323057.86755312653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54526</v>
      </c>
      <c r="D12" s="201">
        <v>7639963.5475274576</v>
      </c>
      <c r="E12" s="151">
        <v>3214</v>
      </c>
      <c r="F12" s="201">
        <v>854090.57710049173</v>
      </c>
      <c r="G12" s="151">
        <v>0</v>
      </c>
      <c r="H12" s="201">
        <v>0</v>
      </c>
      <c r="I12" s="151">
        <v>248</v>
      </c>
      <c r="J12" s="201">
        <v>38884.778170669626</v>
      </c>
      <c r="K12" s="151">
        <v>189</v>
      </c>
      <c r="L12" s="201">
        <v>120006.25681618325</v>
      </c>
      <c r="M12" s="151">
        <v>4</v>
      </c>
      <c r="N12" s="201">
        <v>3103.1144281206539</v>
      </c>
      <c r="O12" s="151">
        <v>0</v>
      </c>
      <c r="P12" s="201">
        <v>0</v>
      </c>
      <c r="Q12" s="151">
        <v>939</v>
      </c>
      <c r="R12" s="201">
        <v>53005.850585026477</v>
      </c>
      <c r="S12" s="151">
        <v>59120</v>
      </c>
      <c r="T12" s="201">
        <v>8709054.1246279497</v>
      </c>
      <c r="U12" s="151">
        <v>1338</v>
      </c>
      <c r="V12" s="201">
        <v>341590.02338844474</v>
      </c>
      <c r="W12" s="151">
        <v>60458</v>
      </c>
      <c r="X12" s="201">
        <v>9050644.148016395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4862</v>
      </c>
      <c r="D13" s="201">
        <v>681256.56741194357</v>
      </c>
      <c r="E13" s="151">
        <v>357</v>
      </c>
      <c r="F13" s="201">
        <v>94417.969931440457</v>
      </c>
      <c r="G13" s="151">
        <v>0</v>
      </c>
      <c r="H13" s="201">
        <v>0</v>
      </c>
      <c r="I13" s="151">
        <v>15</v>
      </c>
      <c r="J13" s="201">
        <v>2411.9736657413819</v>
      </c>
      <c r="K13" s="151">
        <v>12</v>
      </c>
      <c r="L13" s="201">
        <v>7443.8365031785534</v>
      </c>
      <c r="M13" s="151">
        <v>3</v>
      </c>
      <c r="N13" s="201">
        <v>192.48226772847383</v>
      </c>
      <c r="O13" s="151">
        <v>0</v>
      </c>
      <c r="P13" s="201">
        <v>0</v>
      </c>
      <c r="Q13" s="151">
        <v>58</v>
      </c>
      <c r="R13" s="201">
        <v>3287.8859480736655</v>
      </c>
      <c r="S13" s="151">
        <v>5307</v>
      </c>
      <c r="T13" s="201">
        <v>789010.71572810621</v>
      </c>
      <c r="U13" s="151">
        <v>114</v>
      </c>
      <c r="V13" s="201">
        <v>27615.245803029484</v>
      </c>
      <c r="W13" s="151">
        <v>5421</v>
      </c>
      <c r="X13" s="201">
        <v>816625.96153113572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20737</v>
      </c>
      <c r="D14" s="201">
        <v>2905430.0462133712</v>
      </c>
      <c r="E14" s="151">
        <v>3455</v>
      </c>
      <c r="F14" s="201">
        <v>918074.05614553671</v>
      </c>
      <c r="G14" s="151">
        <v>0</v>
      </c>
      <c r="H14" s="201">
        <v>0</v>
      </c>
      <c r="I14" s="151">
        <v>125</v>
      </c>
      <c r="J14" s="201">
        <v>19698.936426628967</v>
      </c>
      <c r="K14" s="151">
        <v>96</v>
      </c>
      <c r="L14" s="201">
        <v>60794.885171875285</v>
      </c>
      <c r="M14" s="151">
        <v>2</v>
      </c>
      <c r="N14" s="201">
        <v>1572.0304118955244</v>
      </c>
      <c r="O14" s="151">
        <v>0</v>
      </c>
      <c r="P14" s="201">
        <v>0</v>
      </c>
      <c r="Q14" s="151">
        <v>476</v>
      </c>
      <c r="R14" s="201">
        <v>26852.638231106801</v>
      </c>
      <c r="S14" s="151">
        <v>24891</v>
      </c>
      <c r="T14" s="201">
        <v>3932422.5926004145</v>
      </c>
      <c r="U14" s="151">
        <v>883</v>
      </c>
      <c r="V14" s="201">
        <v>225191.66775364426</v>
      </c>
      <c r="W14" s="151">
        <v>25774</v>
      </c>
      <c r="X14" s="201">
        <v>4157614.2603540588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4976</v>
      </c>
      <c r="D15" s="201">
        <v>697217.83810228831</v>
      </c>
      <c r="E15" s="151">
        <v>139</v>
      </c>
      <c r="F15" s="201">
        <v>36042.398642122091</v>
      </c>
      <c r="G15" s="151">
        <v>0</v>
      </c>
      <c r="H15" s="201">
        <v>0</v>
      </c>
      <c r="I15" s="151">
        <v>7</v>
      </c>
      <c r="J15" s="201">
        <v>1059.9302804241197</v>
      </c>
      <c r="K15" s="151">
        <v>5</v>
      </c>
      <c r="L15" s="201">
        <v>3271.1583149976746</v>
      </c>
      <c r="M15" s="151">
        <v>3</v>
      </c>
      <c r="N15" s="201">
        <v>84.585411071393949</v>
      </c>
      <c r="O15" s="151">
        <v>0</v>
      </c>
      <c r="P15" s="201">
        <v>0</v>
      </c>
      <c r="Q15" s="151">
        <v>26</v>
      </c>
      <c r="R15" s="201">
        <v>1444.8457395877331</v>
      </c>
      <c r="S15" s="151">
        <v>5156</v>
      </c>
      <c r="T15" s="201">
        <v>739120.75649049133</v>
      </c>
      <c r="U15" s="151">
        <v>69</v>
      </c>
      <c r="V15" s="201">
        <v>16901.892630010887</v>
      </c>
      <c r="W15" s="151">
        <v>5225</v>
      </c>
      <c r="X15" s="201">
        <v>756022.64912050217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482</v>
      </c>
      <c r="D17" s="201">
        <v>67519.301690317312</v>
      </c>
      <c r="E17" s="151">
        <v>359</v>
      </c>
      <c r="F17" s="201">
        <v>95030.162088858691</v>
      </c>
      <c r="G17" s="151">
        <v>0</v>
      </c>
      <c r="H17" s="201">
        <v>0</v>
      </c>
      <c r="I17" s="151">
        <v>45</v>
      </c>
      <c r="J17" s="201">
        <v>6996.6419724340758</v>
      </c>
      <c r="K17" s="151">
        <v>34</v>
      </c>
      <c r="L17" s="201">
        <v>21593.046248316841</v>
      </c>
      <c r="M17" s="151">
        <v>3</v>
      </c>
      <c r="N17" s="201">
        <v>558.35166547076756</v>
      </c>
      <c r="O17" s="151">
        <v>0</v>
      </c>
      <c r="P17" s="201">
        <v>0</v>
      </c>
      <c r="Q17" s="151">
        <v>169</v>
      </c>
      <c r="R17" s="201">
        <v>9537.4842402342292</v>
      </c>
      <c r="S17" s="151">
        <v>1092</v>
      </c>
      <c r="T17" s="201">
        <v>201234.98790563192</v>
      </c>
      <c r="U17" s="151">
        <v>420</v>
      </c>
      <c r="V17" s="201">
        <v>106620.85583421575</v>
      </c>
      <c r="W17" s="151">
        <v>1512</v>
      </c>
      <c r="X17" s="201">
        <v>307855.84373984771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143</v>
      </c>
      <c r="D18" s="201">
        <v>19707.560610306253</v>
      </c>
      <c r="E18" s="151">
        <v>188</v>
      </c>
      <c r="F18" s="201">
        <v>49261.351829114908</v>
      </c>
      <c r="G18" s="151">
        <v>0</v>
      </c>
      <c r="H18" s="201">
        <v>0</v>
      </c>
      <c r="I18" s="151">
        <v>23</v>
      </c>
      <c r="J18" s="201">
        <v>3570.9850983784404</v>
      </c>
      <c r="K18" s="151">
        <v>17</v>
      </c>
      <c r="L18" s="201">
        <v>11020.77920881673</v>
      </c>
      <c r="M18" s="151">
        <v>3</v>
      </c>
      <c r="N18" s="201">
        <v>284.97463281764084</v>
      </c>
      <c r="O18" s="151">
        <v>0</v>
      </c>
      <c r="P18" s="201">
        <v>0</v>
      </c>
      <c r="Q18" s="151">
        <v>86</v>
      </c>
      <c r="R18" s="201">
        <v>4867.794326489894</v>
      </c>
      <c r="S18" s="151">
        <v>460</v>
      </c>
      <c r="T18" s="201">
        <v>88713.445705923863</v>
      </c>
      <c r="U18" s="151">
        <v>448</v>
      </c>
      <c r="V18" s="201">
        <v>113797.14629808343</v>
      </c>
      <c r="W18" s="151">
        <v>908</v>
      </c>
      <c r="X18" s="201">
        <v>202510.59200400731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111474</v>
      </c>
      <c r="D19" s="201">
        <v>15911434.237150416</v>
      </c>
      <c r="E19" s="151">
        <v>13587</v>
      </c>
      <c r="F19" s="201">
        <v>3610031.8564435504</v>
      </c>
      <c r="G19" s="151">
        <v>0</v>
      </c>
      <c r="H19" s="201">
        <v>0</v>
      </c>
      <c r="I19" s="151">
        <v>691</v>
      </c>
      <c r="J19" s="201">
        <v>108515.66001117106</v>
      </c>
      <c r="K19" s="151">
        <v>528</v>
      </c>
      <c r="L19" s="201">
        <v>334901.18181260442</v>
      </c>
      <c r="M19" s="151">
        <v>11</v>
      </c>
      <c r="N19" s="201">
        <v>8659.854218011129</v>
      </c>
      <c r="O19" s="151">
        <v>0</v>
      </c>
      <c r="P19" s="201">
        <v>0</v>
      </c>
      <c r="Q19" s="151">
        <v>2621</v>
      </c>
      <c r="R19" s="201">
        <v>147923.30395821342</v>
      </c>
      <c r="S19" s="151">
        <v>128912</v>
      </c>
      <c r="T19" s="201">
        <v>20121466.093593966</v>
      </c>
      <c r="U19" s="151">
        <v>6661</v>
      </c>
      <c r="V19" s="201">
        <v>1704497.8612024197</v>
      </c>
      <c r="W19" s="151">
        <v>135573</v>
      </c>
      <c r="X19" s="201">
        <v>21825963.954796385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89163</v>
      </c>
      <c r="D20" s="201">
        <v>12493232.113672417</v>
      </c>
      <c r="E20" s="151">
        <v>10030</v>
      </c>
      <c r="F20" s="201">
        <v>2665117.8361498779</v>
      </c>
      <c r="G20" s="151">
        <v>0</v>
      </c>
      <c r="H20" s="201">
        <v>0</v>
      </c>
      <c r="I20" s="151">
        <v>461</v>
      </c>
      <c r="J20" s="201">
        <v>72343.77334078071</v>
      </c>
      <c r="K20" s="151">
        <v>352</v>
      </c>
      <c r="L20" s="201">
        <v>223267.45454173625</v>
      </c>
      <c r="M20" s="151">
        <v>8</v>
      </c>
      <c r="N20" s="201">
        <v>5773.236145340752</v>
      </c>
      <c r="O20" s="151">
        <v>0</v>
      </c>
      <c r="P20" s="201">
        <v>0</v>
      </c>
      <c r="Q20" s="151">
        <v>1747</v>
      </c>
      <c r="R20" s="201">
        <v>98615.535972142286</v>
      </c>
      <c r="S20" s="151">
        <v>101761</v>
      </c>
      <c r="T20" s="201">
        <v>15558349.949822294</v>
      </c>
      <c r="U20" s="151">
        <v>22486</v>
      </c>
      <c r="V20" s="201">
        <v>5754088.5503815841</v>
      </c>
      <c r="W20" s="151">
        <v>124247</v>
      </c>
      <c r="X20" s="201">
        <v>21312438.500203881</v>
      </c>
    </row>
    <row r="21" spans="1:24" s="193" customFormat="1" ht="20.25" customHeight="1" x14ac:dyDescent="0.25">
      <c r="A21" s="152" t="s">
        <v>20</v>
      </c>
      <c r="B21" s="153"/>
      <c r="C21" s="154">
        <v>308640</v>
      </c>
      <c r="D21" s="202">
        <v>43537258.927028619</v>
      </c>
      <c r="E21" s="155">
        <v>35068</v>
      </c>
      <c r="F21" s="202">
        <v>9314281.1327299904</v>
      </c>
      <c r="G21" s="155">
        <v>0</v>
      </c>
      <c r="H21" s="202">
        <v>0</v>
      </c>
      <c r="I21" s="155">
        <v>1865</v>
      </c>
      <c r="J21" s="202">
        <v>292689.49627736851</v>
      </c>
      <c r="K21" s="155">
        <v>1424</v>
      </c>
      <c r="L21" s="202">
        <v>903298.7330799608</v>
      </c>
      <c r="M21" s="155">
        <v>46</v>
      </c>
      <c r="N21" s="202">
        <v>23357.443235789149</v>
      </c>
      <c r="O21" s="155">
        <v>0</v>
      </c>
      <c r="P21" s="202">
        <v>0</v>
      </c>
      <c r="Q21" s="155">
        <v>7069</v>
      </c>
      <c r="R21" s="202">
        <v>398980.17778039159</v>
      </c>
      <c r="S21" s="155">
        <v>354112</v>
      </c>
      <c r="T21" s="202">
        <v>54469865.910132118</v>
      </c>
      <c r="U21" s="155">
        <v>34940</v>
      </c>
      <c r="V21" s="202">
        <v>8933082.5852518659</v>
      </c>
      <c r="W21" s="155">
        <v>389052</v>
      </c>
      <c r="X21" s="202">
        <v>63402948.495383993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1560</v>
      </c>
      <c r="D22" s="201">
        <v>218491.63553644979</v>
      </c>
      <c r="E22" s="151">
        <v>1183</v>
      </c>
      <c r="F22" s="201">
        <v>314323.31041604612</v>
      </c>
      <c r="G22" s="151">
        <v>0</v>
      </c>
      <c r="H22" s="201">
        <v>0</v>
      </c>
      <c r="I22" s="151">
        <v>28</v>
      </c>
      <c r="J22" s="201">
        <v>4351.0957190756608</v>
      </c>
      <c r="K22" s="151">
        <v>21</v>
      </c>
      <c r="L22" s="201">
        <v>13428.357698310027</v>
      </c>
      <c r="M22" s="151">
        <v>3</v>
      </c>
      <c r="N22" s="201">
        <v>347.22964972915986</v>
      </c>
      <c r="O22" s="151">
        <v>0</v>
      </c>
      <c r="P22" s="201">
        <v>0</v>
      </c>
      <c r="Q22" s="151">
        <v>105</v>
      </c>
      <c r="R22" s="201">
        <v>5931.2034275776641</v>
      </c>
      <c r="S22" s="151">
        <v>2900</v>
      </c>
      <c r="T22" s="201">
        <v>556872.83244718844</v>
      </c>
      <c r="U22" s="151">
        <v>1361</v>
      </c>
      <c r="V22" s="201">
        <v>347692.10578121914</v>
      </c>
      <c r="W22" s="151">
        <v>4261</v>
      </c>
      <c r="X22" s="201">
        <v>904564.93822840753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324</v>
      </c>
      <c r="D23" s="201">
        <v>45436.538640442617</v>
      </c>
      <c r="E23" s="151">
        <v>153</v>
      </c>
      <c r="F23" s="201">
        <v>40025.87289790091</v>
      </c>
      <c r="G23" s="151">
        <v>0</v>
      </c>
      <c r="H23" s="201">
        <v>0</v>
      </c>
      <c r="I23" s="151">
        <v>869</v>
      </c>
      <c r="J23" s="201">
        <v>136485.99078391056</v>
      </c>
      <c r="K23" s="151">
        <v>664</v>
      </c>
      <c r="L23" s="201">
        <v>421223.25579266972</v>
      </c>
      <c r="M23" s="151">
        <v>14</v>
      </c>
      <c r="N23" s="201">
        <v>10891.965112388398</v>
      </c>
      <c r="O23" s="151">
        <v>0</v>
      </c>
      <c r="P23" s="201">
        <v>0</v>
      </c>
      <c r="Q23" s="151">
        <v>3296</v>
      </c>
      <c r="R23" s="201">
        <v>186051.10726588155</v>
      </c>
      <c r="S23" s="151">
        <v>5320</v>
      </c>
      <c r="T23" s="201">
        <v>840114.73049319361</v>
      </c>
      <c r="U23" s="151">
        <v>409</v>
      </c>
      <c r="V23" s="201">
        <v>103829.3395477116</v>
      </c>
      <c r="W23" s="151">
        <v>5729</v>
      </c>
      <c r="X23" s="201">
        <v>943944.07004090527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2586</v>
      </c>
      <c r="D24" s="201">
        <v>362318.40632496122</v>
      </c>
      <c r="E24" s="151">
        <v>0</v>
      </c>
      <c r="F24" s="201">
        <v>0</v>
      </c>
      <c r="G24" s="151">
        <v>0</v>
      </c>
      <c r="H24" s="201">
        <v>0</v>
      </c>
      <c r="I24" s="151">
        <v>66</v>
      </c>
      <c r="J24" s="201">
        <v>10443.995447084537</v>
      </c>
      <c r="K24" s="151">
        <v>51</v>
      </c>
      <c r="L24" s="201">
        <v>32232.273366940793</v>
      </c>
      <c r="M24" s="151">
        <v>3</v>
      </c>
      <c r="N24" s="201">
        <v>833.46014774285493</v>
      </c>
      <c r="O24" s="151">
        <v>0</v>
      </c>
      <c r="P24" s="201">
        <v>0</v>
      </c>
      <c r="Q24" s="151">
        <v>252</v>
      </c>
      <c r="R24" s="201">
        <v>14236.749911471245</v>
      </c>
      <c r="S24" s="151">
        <v>2958</v>
      </c>
      <c r="T24" s="201">
        <v>420064.88519820065</v>
      </c>
      <c r="U24" s="151">
        <v>76</v>
      </c>
      <c r="V24" s="201">
        <v>18755.643109250592</v>
      </c>
      <c r="W24" s="151">
        <v>3034</v>
      </c>
      <c r="X24" s="201">
        <v>438820.52830745123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86</v>
      </c>
      <c r="D25" s="201">
        <v>11497.905442458015</v>
      </c>
      <c r="E25" s="151">
        <v>129</v>
      </c>
      <c r="F25" s="201">
        <v>33371.486971960599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215</v>
      </c>
      <c r="T25" s="201">
        <v>44869.392414418617</v>
      </c>
      <c r="U25" s="151">
        <v>458</v>
      </c>
      <c r="V25" s="201">
        <v>116509.53503321194</v>
      </c>
      <c r="W25" s="151">
        <v>673</v>
      </c>
      <c r="X25" s="201">
        <v>161378.92744763059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108</v>
      </c>
      <c r="D27" s="201">
        <v>14557.066172578217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108</v>
      </c>
      <c r="T27" s="201">
        <v>14557.066172578217</v>
      </c>
      <c r="U27" s="151">
        <v>9</v>
      </c>
      <c r="V27" s="201">
        <v>1047.5591870940709</v>
      </c>
      <c r="W27" s="151">
        <v>117</v>
      </c>
      <c r="X27" s="201">
        <v>15604.625359672289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1125</v>
      </c>
      <c r="D29" s="201">
        <v>157672.91624452273</v>
      </c>
      <c r="E29" s="151">
        <v>92</v>
      </c>
      <c r="F29" s="201">
        <v>23580.951982595991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1217</v>
      </c>
      <c r="T29" s="201">
        <v>181253.86822711871</v>
      </c>
      <c r="U29" s="151">
        <v>69</v>
      </c>
      <c r="V29" s="201">
        <v>17027.067394659542</v>
      </c>
      <c r="W29" s="151">
        <v>1286</v>
      </c>
      <c r="X29" s="201">
        <v>198280.93562177828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3331</v>
      </c>
      <c r="D30" s="201">
        <v>466655.99155914213</v>
      </c>
      <c r="E30" s="151">
        <v>2355</v>
      </c>
      <c r="F30" s="201">
        <v>625761.0350183741</v>
      </c>
      <c r="G30" s="151">
        <v>0</v>
      </c>
      <c r="H30" s="201">
        <v>0</v>
      </c>
      <c r="I30" s="151">
        <v>3</v>
      </c>
      <c r="J30" s="201">
        <v>177.0692250225961</v>
      </c>
      <c r="K30" s="151">
        <v>3</v>
      </c>
      <c r="L30" s="201">
        <v>546.47129010324181</v>
      </c>
      <c r="M30" s="151">
        <v>0</v>
      </c>
      <c r="N30" s="201">
        <v>14.130621101452421</v>
      </c>
      <c r="O30" s="151">
        <v>0</v>
      </c>
      <c r="P30" s="201">
        <v>0</v>
      </c>
      <c r="Q30" s="151">
        <v>3</v>
      </c>
      <c r="R30" s="201">
        <v>241.37221108885473</v>
      </c>
      <c r="S30" s="151">
        <v>5695</v>
      </c>
      <c r="T30" s="201">
        <v>1093396.0699248323</v>
      </c>
      <c r="U30" s="151">
        <v>3186</v>
      </c>
      <c r="V30" s="201">
        <v>815257.76532285963</v>
      </c>
      <c r="W30" s="151">
        <v>8881</v>
      </c>
      <c r="X30" s="201">
        <v>1908653.835247692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2778</v>
      </c>
      <c r="D31" s="201">
        <v>389358.81001083116</v>
      </c>
      <c r="E31" s="151">
        <v>2492</v>
      </c>
      <c r="F31" s="201">
        <v>662196.52035536128</v>
      </c>
      <c r="G31" s="151">
        <v>0</v>
      </c>
      <c r="H31" s="201">
        <v>0</v>
      </c>
      <c r="I31" s="151">
        <v>85</v>
      </c>
      <c r="J31" s="201">
        <v>13337.80366696622</v>
      </c>
      <c r="K31" s="151">
        <v>65</v>
      </c>
      <c r="L31" s="201">
        <v>41163.14834551658</v>
      </c>
      <c r="M31" s="151">
        <v>1</v>
      </c>
      <c r="N31" s="201">
        <v>1064.3941651600451</v>
      </c>
      <c r="O31" s="151">
        <v>0</v>
      </c>
      <c r="P31" s="201">
        <v>0</v>
      </c>
      <c r="Q31" s="151">
        <v>322</v>
      </c>
      <c r="R31" s="201">
        <v>18181.449440205328</v>
      </c>
      <c r="S31" s="151">
        <v>5743</v>
      </c>
      <c r="T31" s="201">
        <v>1125302.1259840406</v>
      </c>
      <c r="U31" s="151">
        <v>5022</v>
      </c>
      <c r="V31" s="201">
        <v>1285049.6777366276</v>
      </c>
      <c r="W31" s="151">
        <v>10765</v>
      </c>
      <c r="X31" s="201">
        <v>2410351.8037206684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1410</v>
      </c>
      <c r="D32" s="201">
        <v>197515.63381305989</v>
      </c>
      <c r="E32" s="151">
        <v>147</v>
      </c>
      <c r="F32" s="201">
        <v>38428.15813429407</v>
      </c>
      <c r="G32" s="151">
        <v>0</v>
      </c>
      <c r="H32" s="201">
        <v>0</v>
      </c>
      <c r="I32" s="151">
        <v>31</v>
      </c>
      <c r="J32" s="201">
        <v>4793.3010778474618</v>
      </c>
      <c r="K32" s="151">
        <v>23</v>
      </c>
      <c r="L32" s="201">
        <v>14793.092495493194</v>
      </c>
      <c r="M32" s="151">
        <v>3</v>
      </c>
      <c r="N32" s="201">
        <v>382.51887840816232</v>
      </c>
      <c r="O32" s="151">
        <v>0</v>
      </c>
      <c r="P32" s="201">
        <v>0</v>
      </c>
      <c r="Q32" s="151">
        <v>116</v>
      </c>
      <c r="R32" s="201">
        <v>6533.996404101219</v>
      </c>
      <c r="S32" s="151">
        <v>1730</v>
      </c>
      <c r="T32" s="201">
        <v>262446.70080320397</v>
      </c>
      <c r="U32" s="151">
        <v>392</v>
      </c>
      <c r="V32" s="201">
        <v>99416.759470134013</v>
      </c>
      <c r="W32" s="151">
        <v>2122</v>
      </c>
      <c r="X32" s="201">
        <v>361863.46027333796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294</v>
      </c>
      <c r="F34" s="201">
        <v>77667.139961351073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294</v>
      </c>
      <c r="T34" s="201">
        <v>77667.139961351073</v>
      </c>
      <c r="U34" s="151">
        <v>454</v>
      </c>
      <c r="V34" s="201">
        <v>115279.35509094632</v>
      </c>
      <c r="W34" s="151">
        <v>748</v>
      </c>
      <c r="X34" s="201">
        <v>192946.49505229742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181</v>
      </c>
      <c r="D35" s="201">
        <v>25134.970285687679</v>
      </c>
      <c r="E35" s="151">
        <v>91</v>
      </c>
      <c r="F35" s="201">
        <v>23304.613567364089</v>
      </c>
      <c r="G35" s="151">
        <v>0</v>
      </c>
      <c r="H35" s="201">
        <v>0</v>
      </c>
      <c r="I35" s="151">
        <v>3</v>
      </c>
      <c r="J35" s="201">
        <v>798.36082634138313</v>
      </c>
      <c r="K35" s="151">
        <v>4</v>
      </c>
      <c r="L35" s="201">
        <v>2463.9022996965805</v>
      </c>
      <c r="M35" s="151">
        <v>3</v>
      </c>
      <c r="N35" s="201">
        <v>63.711434541111871</v>
      </c>
      <c r="O35" s="151">
        <v>0</v>
      </c>
      <c r="P35" s="201">
        <v>0</v>
      </c>
      <c r="Q35" s="151">
        <v>19</v>
      </c>
      <c r="R35" s="201">
        <v>1088.2868995227927</v>
      </c>
      <c r="S35" s="151">
        <v>301</v>
      </c>
      <c r="T35" s="201">
        <v>52853.845313153637</v>
      </c>
      <c r="U35" s="151">
        <v>80</v>
      </c>
      <c r="V35" s="201">
        <v>19865.032935648815</v>
      </c>
      <c r="W35" s="151">
        <v>381</v>
      </c>
      <c r="X35" s="201">
        <v>72718.878248802459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4699</v>
      </c>
      <c r="D36" s="201">
        <v>658304.6557772425</v>
      </c>
      <c r="E36" s="151">
        <v>600</v>
      </c>
      <c r="F36" s="201">
        <v>159418.34587493318</v>
      </c>
      <c r="G36" s="151">
        <v>0</v>
      </c>
      <c r="H36" s="201">
        <v>0</v>
      </c>
      <c r="I36" s="151">
        <v>0</v>
      </c>
      <c r="J36" s="201">
        <v>0</v>
      </c>
      <c r="K36" s="151">
        <v>0</v>
      </c>
      <c r="L36" s="201">
        <v>0</v>
      </c>
      <c r="M36" s="151">
        <v>0</v>
      </c>
      <c r="N36" s="201">
        <v>0</v>
      </c>
      <c r="O36" s="151">
        <v>0</v>
      </c>
      <c r="P36" s="201">
        <v>0</v>
      </c>
      <c r="Q36" s="151">
        <v>0</v>
      </c>
      <c r="R36" s="201">
        <v>0</v>
      </c>
      <c r="S36" s="151">
        <v>5299</v>
      </c>
      <c r="T36" s="201">
        <v>817723.00165217568</v>
      </c>
      <c r="U36" s="151">
        <v>1971</v>
      </c>
      <c r="V36" s="201">
        <v>504203.8430895154</v>
      </c>
      <c r="W36" s="151">
        <v>7270</v>
      </c>
      <c r="X36" s="201">
        <v>1321926.8447416911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0</v>
      </c>
      <c r="D37" s="201">
        <v>0</v>
      </c>
      <c r="E37" s="151">
        <v>2133</v>
      </c>
      <c r="F37" s="201">
        <v>566737.93491056643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2133</v>
      </c>
      <c r="T37" s="201">
        <v>566737.93491056643</v>
      </c>
      <c r="U37" s="151">
        <v>0</v>
      </c>
      <c r="V37" s="201">
        <v>0</v>
      </c>
      <c r="W37" s="151">
        <v>2133</v>
      </c>
      <c r="X37" s="201">
        <v>566737.93491056643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18188</v>
      </c>
      <c r="D43" s="202">
        <v>2546944.5298073757</v>
      </c>
      <c r="E43" s="155">
        <v>9669</v>
      </c>
      <c r="F43" s="202">
        <v>2564815.3700907482</v>
      </c>
      <c r="G43" s="155">
        <v>0</v>
      </c>
      <c r="H43" s="202">
        <v>0</v>
      </c>
      <c r="I43" s="155">
        <v>1085</v>
      </c>
      <c r="J43" s="202">
        <v>170387.61674624844</v>
      </c>
      <c r="K43" s="155">
        <v>831</v>
      </c>
      <c r="L43" s="202">
        <v>525850.50128873019</v>
      </c>
      <c r="M43" s="155">
        <v>27</v>
      </c>
      <c r="N43" s="202">
        <v>13597.410009071182</v>
      </c>
      <c r="O43" s="155">
        <v>0</v>
      </c>
      <c r="P43" s="202">
        <v>0</v>
      </c>
      <c r="Q43" s="155">
        <v>4113</v>
      </c>
      <c r="R43" s="202">
        <v>232264.16555984862</v>
      </c>
      <c r="S43" s="155">
        <v>33913</v>
      </c>
      <c r="T43" s="202">
        <v>6053859.5935020223</v>
      </c>
      <c r="U43" s="155">
        <v>13487</v>
      </c>
      <c r="V43" s="202">
        <v>3443933.6836988786</v>
      </c>
      <c r="W43" s="155">
        <v>47400</v>
      </c>
      <c r="X43" s="202">
        <v>9497793.2772009019</v>
      </c>
    </row>
    <row r="44" spans="1:24" s="193" customFormat="1" ht="20.25" customHeight="1" x14ac:dyDescent="0.25">
      <c r="A44" s="152" t="s">
        <v>38</v>
      </c>
      <c r="B44" s="153"/>
      <c r="C44" s="154">
        <v>326828</v>
      </c>
      <c r="D44" s="202">
        <v>46084203.456835993</v>
      </c>
      <c r="E44" s="155">
        <v>44737</v>
      </c>
      <c r="F44" s="202">
        <v>11879096.50282074</v>
      </c>
      <c r="G44" s="155">
        <v>0</v>
      </c>
      <c r="H44" s="202">
        <v>0</v>
      </c>
      <c r="I44" s="155">
        <v>2950</v>
      </c>
      <c r="J44" s="202">
        <v>463077.11302361696</v>
      </c>
      <c r="K44" s="155">
        <v>2255</v>
      </c>
      <c r="L44" s="202">
        <v>1429149.234368691</v>
      </c>
      <c r="M44" s="155">
        <v>73</v>
      </c>
      <c r="N44" s="202">
        <v>36954.853244860336</v>
      </c>
      <c r="O44" s="155">
        <v>0</v>
      </c>
      <c r="P44" s="202">
        <v>0</v>
      </c>
      <c r="Q44" s="155">
        <v>11182</v>
      </c>
      <c r="R44" s="202">
        <v>631244.34334024019</v>
      </c>
      <c r="S44" s="155">
        <v>388025</v>
      </c>
      <c r="T44" s="202">
        <v>60523725.50363414</v>
      </c>
      <c r="U44" s="155">
        <v>48427</v>
      </c>
      <c r="V44" s="202">
        <v>12377016.268950745</v>
      </c>
      <c r="W44" s="155">
        <v>436452</v>
      </c>
      <c r="X44" s="202">
        <v>72900741.772584885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69684</v>
      </c>
      <c r="D45" s="201">
        <v>9763900.3602364864</v>
      </c>
      <c r="E45" s="151">
        <v>0</v>
      </c>
      <c r="F45" s="201">
        <v>0</v>
      </c>
      <c r="G45" s="151">
        <v>0</v>
      </c>
      <c r="H45" s="201">
        <v>0</v>
      </c>
      <c r="I45" s="151">
        <v>461</v>
      </c>
      <c r="J45" s="201">
        <v>72343.77334078071</v>
      </c>
      <c r="K45" s="151">
        <v>352</v>
      </c>
      <c r="L45" s="201">
        <v>223267.45454173625</v>
      </c>
      <c r="M45" s="151">
        <v>8</v>
      </c>
      <c r="N45" s="201">
        <v>5773.236145340752</v>
      </c>
      <c r="O45" s="151">
        <v>0</v>
      </c>
      <c r="P45" s="201">
        <v>0</v>
      </c>
      <c r="Q45" s="151">
        <v>1747</v>
      </c>
      <c r="R45" s="201">
        <v>98615.535972142286</v>
      </c>
      <c r="S45" s="151">
        <v>72252</v>
      </c>
      <c r="T45" s="201">
        <v>10163900.360236486</v>
      </c>
      <c r="U45" s="151">
        <v>3834</v>
      </c>
      <c r="V45" s="201">
        <v>981166.30766902678</v>
      </c>
      <c r="W45" s="151">
        <v>76086</v>
      </c>
      <c r="X45" s="201">
        <v>11145066.667905515</v>
      </c>
    </row>
    <row r="46" spans="1:24" s="193" customFormat="1" ht="20.25" customHeight="1" x14ac:dyDescent="0.25">
      <c r="A46" s="152" t="s">
        <v>40</v>
      </c>
      <c r="B46" s="153"/>
      <c r="C46" s="154">
        <v>69684</v>
      </c>
      <c r="D46" s="202">
        <v>9763900.3602364864</v>
      </c>
      <c r="E46" s="155">
        <v>0</v>
      </c>
      <c r="F46" s="202">
        <v>0</v>
      </c>
      <c r="G46" s="155">
        <v>0</v>
      </c>
      <c r="H46" s="202">
        <v>0</v>
      </c>
      <c r="I46" s="155">
        <v>461</v>
      </c>
      <c r="J46" s="202">
        <v>72343.77334078071</v>
      </c>
      <c r="K46" s="155">
        <v>352</v>
      </c>
      <c r="L46" s="202">
        <v>223267.45454173625</v>
      </c>
      <c r="M46" s="155">
        <v>8</v>
      </c>
      <c r="N46" s="202">
        <v>5773.236145340752</v>
      </c>
      <c r="O46" s="155">
        <v>0</v>
      </c>
      <c r="P46" s="202">
        <v>0</v>
      </c>
      <c r="Q46" s="155">
        <v>1747</v>
      </c>
      <c r="R46" s="202">
        <v>98615.535972142286</v>
      </c>
      <c r="S46" s="155">
        <v>72252</v>
      </c>
      <c r="T46" s="202">
        <v>10163900.360236486</v>
      </c>
      <c r="U46" s="155">
        <v>3834</v>
      </c>
      <c r="V46" s="202">
        <v>981166.30766902678</v>
      </c>
      <c r="W46" s="155">
        <v>76086</v>
      </c>
      <c r="X46" s="202">
        <v>11145066.667905515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87091</v>
      </c>
      <c r="D48" s="201">
        <v>11910604.523434106</v>
      </c>
      <c r="E48" s="151">
        <v>2120</v>
      </c>
      <c r="F48" s="201">
        <v>563325.14320229716</v>
      </c>
      <c r="G48" s="151">
        <v>0</v>
      </c>
      <c r="H48" s="201">
        <v>0</v>
      </c>
      <c r="I48" s="151">
        <v>1287</v>
      </c>
      <c r="J48" s="201">
        <v>202144.33569412917</v>
      </c>
      <c r="K48" s="151">
        <v>984</v>
      </c>
      <c r="L48" s="201">
        <v>623858.13175461069</v>
      </c>
      <c r="M48" s="151">
        <v>21</v>
      </c>
      <c r="N48" s="201">
        <v>16131.685306320342</v>
      </c>
      <c r="O48" s="151">
        <v>0</v>
      </c>
      <c r="P48" s="201">
        <v>0</v>
      </c>
      <c r="Q48" s="151">
        <v>4882</v>
      </c>
      <c r="R48" s="201">
        <v>275553.39025939279</v>
      </c>
      <c r="S48" s="151">
        <v>96385</v>
      </c>
      <c r="T48" s="201">
        <v>13591617.209650856</v>
      </c>
      <c r="U48" s="151">
        <v>15044</v>
      </c>
      <c r="V48" s="201">
        <v>3849946.3697895478</v>
      </c>
      <c r="W48" s="151">
        <v>111429</v>
      </c>
      <c r="X48" s="201">
        <v>17441563.579440404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87091</v>
      </c>
      <c r="D51" s="202">
        <v>11910604.523434106</v>
      </c>
      <c r="E51" s="155">
        <v>2120</v>
      </c>
      <c r="F51" s="202">
        <v>563325.14320229716</v>
      </c>
      <c r="G51" s="155">
        <v>0</v>
      </c>
      <c r="H51" s="202">
        <v>0</v>
      </c>
      <c r="I51" s="155">
        <v>1287</v>
      </c>
      <c r="J51" s="202">
        <v>202144.33569412917</v>
      </c>
      <c r="K51" s="155">
        <v>984</v>
      </c>
      <c r="L51" s="202">
        <v>623858.13175461069</v>
      </c>
      <c r="M51" s="155">
        <v>21</v>
      </c>
      <c r="N51" s="202">
        <v>16131.685306320342</v>
      </c>
      <c r="O51" s="155">
        <v>0</v>
      </c>
      <c r="P51" s="202">
        <v>0</v>
      </c>
      <c r="Q51" s="155">
        <v>4882</v>
      </c>
      <c r="R51" s="202">
        <v>275553.39025939279</v>
      </c>
      <c r="S51" s="155">
        <v>96385</v>
      </c>
      <c r="T51" s="202">
        <v>13591617.209650856</v>
      </c>
      <c r="U51" s="155">
        <v>15044</v>
      </c>
      <c r="V51" s="202">
        <v>3849946.3697895478</v>
      </c>
      <c r="W51" s="155">
        <v>111429</v>
      </c>
      <c r="X51" s="202">
        <v>17441563.579440404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56</v>
      </c>
      <c r="D52" s="201">
        <v>7161.4601959059355</v>
      </c>
      <c r="E52" s="151">
        <v>162</v>
      </c>
      <c r="F52" s="201">
        <v>42013.757669097708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218</v>
      </c>
      <c r="T52" s="201">
        <v>49175.217865003644</v>
      </c>
      <c r="U52" s="151">
        <v>47</v>
      </c>
      <c r="V52" s="201">
        <v>11371.547922951959</v>
      </c>
      <c r="W52" s="151">
        <v>265</v>
      </c>
      <c r="X52" s="201">
        <v>60546.765787955599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272</v>
      </c>
      <c r="D53" s="201">
        <v>38196.686212807224</v>
      </c>
      <c r="E53" s="151">
        <v>115</v>
      </c>
      <c r="F53" s="201">
        <v>29498.178808312154</v>
      </c>
      <c r="G53" s="151">
        <v>0</v>
      </c>
      <c r="H53" s="201">
        <v>0</v>
      </c>
      <c r="I53" s="151">
        <v>91</v>
      </c>
      <c r="J53" s="201">
        <v>14279.524574138532</v>
      </c>
      <c r="K53" s="151">
        <v>69</v>
      </c>
      <c r="L53" s="201">
        <v>44069.488727330398</v>
      </c>
      <c r="M53" s="151">
        <v>1</v>
      </c>
      <c r="N53" s="201">
        <v>1139.5461364914261</v>
      </c>
      <c r="O53" s="151">
        <v>0</v>
      </c>
      <c r="P53" s="201">
        <v>0</v>
      </c>
      <c r="Q53" s="151">
        <v>345</v>
      </c>
      <c r="R53" s="201">
        <v>19465.157874371551</v>
      </c>
      <c r="S53" s="151">
        <v>893</v>
      </c>
      <c r="T53" s="201">
        <v>146648.58233345128</v>
      </c>
      <c r="U53" s="151">
        <v>185</v>
      </c>
      <c r="V53" s="201">
        <v>46162.065894924315</v>
      </c>
      <c r="W53" s="151">
        <v>1078</v>
      </c>
      <c r="X53" s="201">
        <v>192810.64822837562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328</v>
      </c>
      <c r="D55" s="202">
        <v>45358.146408713161</v>
      </c>
      <c r="E55" s="155">
        <v>277</v>
      </c>
      <c r="F55" s="202">
        <v>71511.936477409865</v>
      </c>
      <c r="G55" s="155">
        <v>0</v>
      </c>
      <c r="H55" s="202">
        <v>0</v>
      </c>
      <c r="I55" s="155">
        <v>91</v>
      </c>
      <c r="J55" s="202">
        <v>14279.524574138532</v>
      </c>
      <c r="K55" s="155">
        <v>69</v>
      </c>
      <c r="L55" s="202">
        <v>44069.488727330398</v>
      </c>
      <c r="M55" s="155">
        <v>1</v>
      </c>
      <c r="N55" s="202">
        <v>1139.5461364914261</v>
      </c>
      <c r="O55" s="155">
        <v>0</v>
      </c>
      <c r="P55" s="202">
        <v>0</v>
      </c>
      <c r="Q55" s="155">
        <v>345</v>
      </c>
      <c r="R55" s="202">
        <v>19465.157874371551</v>
      </c>
      <c r="S55" s="155">
        <v>1111</v>
      </c>
      <c r="T55" s="202">
        <v>195823.80019845493</v>
      </c>
      <c r="U55" s="155">
        <v>232</v>
      </c>
      <c r="V55" s="202">
        <v>57533.61381787627</v>
      </c>
      <c r="W55" s="155">
        <v>1343</v>
      </c>
      <c r="X55" s="202">
        <v>253357.41401633123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5623</v>
      </c>
      <c r="F56" s="201">
        <v>1494105.487598093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5623</v>
      </c>
      <c r="T56" s="201">
        <v>1494105.487598093</v>
      </c>
      <c r="U56" s="151">
        <v>0</v>
      </c>
      <c r="V56" s="201">
        <v>0</v>
      </c>
      <c r="W56" s="151">
        <v>5623</v>
      </c>
      <c r="X56" s="201">
        <v>1494105.487598093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5623</v>
      </c>
      <c r="F57" s="202">
        <v>1494105.487598093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5623</v>
      </c>
      <c r="T57" s="202">
        <v>1494105.487598093</v>
      </c>
      <c r="U57" s="155">
        <v>0</v>
      </c>
      <c r="V57" s="202">
        <v>0</v>
      </c>
      <c r="W57" s="155">
        <v>5623</v>
      </c>
      <c r="X57" s="202">
        <v>1494105.487598093</v>
      </c>
    </row>
    <row r="58" spans="1:24" s="193" customFormat="1" ht="20.25" customHeight="1" x14ac:dyDescent="0.25">
      <c r="A58" s="195" t="s">
        <v>62</v>
      </c>
      <c r="B58" s="195"/>
      <c r="C58" s="203">
        <v>483931</v>
      </c>
      <c r="D58" s="204">
        <v>67804066.486915305</v>
      </c>
      <c r="E58" s="205">
        <v>52757</v>
      </c>
      <c r="F58" s="204">
        <v>14008039.07009854</v>
      </c>
      <c r="G58" s="205">
        <v>0</v>
      </c>
      <c r="H58" s="204">
        <v>0</v>
      </c>
      <c r="I58" s="205">
        <v>4789</v>
      </c>
      <c r="J58" s="204">
        <v>751844.7466326654</v>
      </c>
      <c r="K58" s="205">
        <v>3660</v>
      </c>
      <c r="L58" s="204">
        <v>2320344.309392368</v>
      </c>
      <c r="M58" s="205">
        <v>103</v>
      </c>
      <c r="N58" s="204">
        <v>59999.320833012855</v>
      </c>
      <c r="O58" s="205">
        <v>0</v>
      </c>
      <c r="P58" s="204">
        <v>0</v>
      </c>
      <c r="Q58" s="205">
        <v>18156</v>
      </c>
      <c r="R58" s="204">
        <v>1024878.4274461468</v>
      </c>
      <c r="S58" s="205">
        <v>563396</v>
      </c>
      <c r="T58" s="204">
        <v>85969172.361318037</v>
      </c>
      <c r="U58" s="205">
        <v>67537</v>
      </c>
      <c r="V58" s="204">
        <v>17265662.560227193</v>
      </c>
      <c r="W58" s="205">
        <v>630933</v>
      </c>
      <c r="X58" s="204">
        <v>103234834.92154522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26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C087-AD73-483A-9022-155B64CA0D7C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0.140625" style="162" bestFit="1" customWidth="1"/>
    <col min="9" max="9" width="5.5703125" style="162" bestFit="1" customWidth="1"/>
    <col min="10" max="10" width="11.28515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28515625" style="162" bestFit="1" customWidth="1"/>
    <col min="16" max="16" width="5.140625" style="162" bestFit="1" customWidth="1"/>
    <col min="17" max="17" width="5.570312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7.855468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93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122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12275</v>
      </c>
      <c r="D9" s="201">
        <v>2189083.0714014471</v>
      </c>
      <c r="E9" s="151">
        <v>2031</v>
      </c>
      <c r="F9" s="201">
        <v>1100144.966851986</v>
      </c>
      <c r="G9" s="151">
        <v>0</v>
      </c>
      <c r="H9" s="201">
        <v>0</v>
      </c>
      <c r="I9" s="151">
        <v>85</v>
      </c>
      <c r="J9" s="201">
        <v>18836.129344221292</v>
      </c>
      <c r="K9" s="151">
        <v>101</v>
      </c>
      <c r="L9" s="201">
        <v>61241.455379282044</v>
      </c>
      <c r="M9" s="151">
        <v>8</v>
      </c>
      <c r="N9" s="201">
        <v>3331.732814893247</v>
      </c>
      <c r="O9" s="151">
        <v>0</v>
      </c>
      <c r="P9" s="201">
        <v>0</v>
      </c>
      <c r="Q9" s="151">
        <v>147</v>
      </c>
      <c r="R9" s="201">
        <v>25843.015431562722</v>
      </c>
      <c r="S9" s="151">
        <v>14647</v>
      </c>
      <c r="T9" s="201">
        <v>3398480.3712233929</v>
      </c>
      <c r="U9" s="151">
        <v>1938</v>
      </c>
      <c r="V9" s="201">
        <v>667278.19587878056</v>
      </c>
      <c r="W9" s="151">
        <v>16585</v>
      </c>
      <c r="X9" s="201">
        <v>4065758.5671021733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21806</v>
      </c>
      <c r="D10" s="201">
        <v>3888747.557115613</v>
      </c>
      <c r="E10" s="151">
        <v>1534</v>
      </c>
      <c r="F10" s="201">
        <v>830631.34708663879</v>
      </c>
      <c r="G10" s="151">
        <v>0</v>
      </c>
      <c r="H10" s="201">
        <v>0</v>
      </c>
      <c r="I10" s="151">
        <v>33</v>
      </c>
      <c r="J10" s="201">
        <v>7256.5090539316088</v>
      </c>
      <c r="K10" s="151">
        <v>39</v>
      </c>
      <c r="L10" s="201">
        <v>23592.913773022341</v>
      </c>
      <c r="M10" s="151">
        <v>3</v>
      </c>
      <c r="N10" s="201">
        <v>1283.530649781349</v>
      </c>
      <c r="O10" s="151">
        <v>0</v>
      </c>
      <c r="P10" s="201">
        <v>0</v>
      </c>
      <c r="Q10" s="151">
        <v>57</v>
      </c>
      <c r="R10" s="201">
        <v>9955.8710833317382</v>
      </c>
      <c r="S10" s="151">
        <v>23472</v>
      </c>
      <c r="T10" s="201">
        <v>4761467.7287623193</v>
      </c>
      <c r="U10" s="151">
        <v>539</v>
      </c>
      <c r="V10" s="201">
        <v>185510.58067917658</v>
      </c>
      <c r="W10" s="151">
        <v>24011</v>
      </c>
      <c r="X10" s="201">
        <v>4946978.3094414957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204</v>
      </c>
      <c r="D11" s="201">
        <v>36413.910381131551</v>
      </c>
      <c r="E11" s="151">
        <v>488</v>
      </c>
      <c r="F11" s="201">
        <v>264545.35383988492</v>
      </c>
      <c r="G11" s="151">
        <v>0</v>
      </c>
      <c r="H11" s="201">
        <v>0</v>
      </c>
      <c r="I11" s="151">
        <v>3</v>
      </c>
      <c r="J11" s="201">
        <v>380.17508608643772</v>
      </c>
      <c r="K11" s="151">
        <v>2</v>
      </c>
      <c r="L11" s="201">
        <v>1236.0541354012353</v>
      </c>
      <c r="M11" s="151">
        <v>3</v>
      </c>
      <c r="N11" s="201">
        <v>67.245334037146051</v>
      </c>
      <c r="O11" s="151">
        <v>0</v>
      </c>
      <c r="P11" s="201">
        <v>0</v>
      </c>
      <c r="Q11" s="151">
        <v>3</v>
      </c>
      <c r="R11" s="201">
        <v>521.59710930428787</v>
      </c>
      <c r="S11" s="151">
        <v>703</v>
      </c>
      <c r="T11" s="201">
        <v>303164.33588584559</v>
      </c>
      <c r="U11" s="151">
        <v>1202</v>
      </c>
      <c r="V11" s="201">
        <v>414000.51084726484</v>
      </c>
      <c r="W11" s="151">
        <v>1905</v>
      </c>
      <c r="X11" s="201">
        <v>717164.84673311049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124963</v>
      </c>
      <c r="D12" s="201">
        <v>22285553.268589195</v>
      </c>
      <c r="E12" s="151">
        <v>3250</v>
      </c>
      <c r="F12" s="201">
        <v>1759585.6518007191</v>
      </c>
      <c r="G12" s="151">
        <v>0</v>
      </c>
      <c r="H12" s="201">
        <v>0</v>
      </c>
      <c r="I12" s="151">
        <v>728</v>
      </c>
      <c r="J12" s="201">
        <v>161387.45279147185</v>
      </c>
      <c r="K12" s="151">
        <v>862</v>
      </c>
      <c r="L12" s="201">
        <v>524715.15290040651</v>
      </c>
      <c r="M12" s="151">
        <v>64</v>
      </c>
      <c r="N12" s="201">
        <v>28546.197711386048</v>
      </c>
      <c r="O12" s="151">
        <v>0</v>
      </c>
      <c r="P12" s="201">
        <v>0</v>
      </c>
      <c r="Q12" s="151">
        <v>1262</v>
      </c>
      <c r="R12" s="201">
        <v>221422.26551603831</v>
      </c>
      <c r="S12" s="151">
        <v>131129</v>
      </c>
      <c r="T12" s="201">
        <v>24981209.989309218</v>
      </c>
      <c r="U12" s="151">
        <v>2915</v>
      </c>
      <c r="V12" s="201">
        <v>1003708.3018838703</v>
      </c>
      <c r="W12" s="151">
        <v>134044</v>
      </c>
      <c r="X12" s="201">
        <v>25984918.29119309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2750</v>
      </c>
      <c r="D13" s="201">
        <v>490420.24840188568</v>
      </c>
      <c r="E13" s="151">
        <v>64</v>
      </c>
      <c r="F13" s="201">
        <v>32368.53672154581</v>
      </c>
      <c r="G13" s="151">
        <v>0</v>
      </c>
      <c r="H13" s="201">
        <v>0</v>
      </c>
      <c r="I13" s="151">
        <v>3</v>
      </c>
      <c r="J13" s="201">
        <v>680.58763010641007</v>
      </c>
      <c r="K13" s="151">
        <v>4</v>
      </c>
      <c r="L13" s="201">
        <v>2212.7782316190151</v>
      </c>
      <c r="M13" s="151">
        <v>3</v>
      </c>
      <c r="N13" s="201">
        <v>120.38227701656804</v>
      </c>
      <c r="O13" s="151">
        <v>0</v>
      </c>
      <c r="P13" s="201">
        <v>0</v>
      </c>
      <c r="Q13" s="151">
        <v>3</v>
      </c>
      <c r="R13" s="201">
        <v>933.76066313574074</v>
      </c>
      <c r="S13" s="151">
        <v>2827</v>
      </c>
      <c r="T13" s="201">
        <v>526736.2939253092</v>
      </c>
      <c r="U13" s="151">
        <v>131</v>
      </c>
      <c r="V13" s="201">
        <v>43391.480286542363</v>
      </c>
      <c r="W13" s="151">
        <v>2958</v>
      </c>
      <c r="X13" s="201">
        <v>570127.77421185153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62106</v>
      </c>
      <c r="D14" s="201">
        <v>11075787.837412674</v>
      </c>
      <c r="E14" s="151">
        <v>6138</v>
      </c>
      <c r="F14" s="201">
        <v>3323264.3450135551</v>
      </c>
      <c r="G14" s="151">
        <v>0</v>
      </c>
      <c r="H14" s="201">
        <v>0</v>
      </c>
      <c r="I14" s="151">
        <v>323</v>
      </c>
      <c r="J14" s="201">
        <v>71732.364007940123</v>
      </c>
      <c r="K14" s="151">
        <v>383</v>
      </c>
      <c r="L14" s="201">
        <v>233221.71393935574</v>
      </c>
      <c r="M14" s="151">
        <v>29</v>
      </c>
      <c r="N14" s="201">
        <v>12688.013906022668</v>
      </c>
      <c r="O14" s="151">
        <v>0</v>
      </c>
      <c r="P14" s="201">
        <v>0</v>
      </c>
      <c r="Q14" s="151">
        <v>561</v>
      </c>
      <c r="R14" s="201">
        <v>98416.216841725502</v>
      </c>
      <c r="S14" s="151">
        <v>69540</v>
      </c>
      <c r="T14" s="201">
        <v>14815110.491121272</v>
      </c>
      <c r="U14" s="151">
        <v>3224</v>
      </c>
      <c r="V14" s="201">
        <v>1110063.0817667246</v>
      </c>
      <c r="W14" s="151">
        <v>72764</v>
      </c>
      <c r="X14" s="201">
        <v>15925173.572887998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17940</v>
      </c>
      <c r="D15" s="201">
        <v>3199588.4429576839</v>
      </c>
      <c r="E15" s="151">
        <v>194</v>
      </c>
      <c r="F15" s="201">
        <v>104783.05584616939</v>
      </c>
      <c r="G15" s="151">
        <v>0</v>
      </c>
      <c r="H15" s="201">
        <v>0</v>
      </c>
      <c r="I15" s="151">
        <v>31</v>
      </c>
      <c r="J15" s="201">
        <v>6787.8738451210083</v>
      </c>
      <c r="K15" s="151">
        <v>36</v>
      </c>
      <c r="L15" s="201">
        <v>22069.251363136646</v>
      </c>
      <c r="M15" s="151">
        <v>3</v>
      </c>
      <c r="N15" s="201">
        <v>1200.6384974248124</v>
      </c>
      <c r="O15" s="151">
        <v>0</v>
      </c>
      <c r="P15" s="201">
        <v>0</v>
      </c>
      <c r="Q15" s="151">
        <v>53</v>
      </c>
      <c r="R15" s="201">
        <v>9312.907409014997</v>
      </c>
      <c r="S15" s="151">
        <v>18257</v>
      </c>
      <c r="T15" s="201">
        <v>3343742.1699185511</v>
      </c>
      <c r="U15" s="151">
        <v>325</v>
      </c>
      <c r="V15" s="201">
        <v>110807.66219132559</v>
      </c>
      <c r="W15" s="151">
        <v>18582</v>
      </c>
      <c r="X15" s="201">
        <v>3454549.8321098769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41</v>
      </c>
      <c r="D16" s="201">
        <v>6377.4494505571847</v>
      </c>
      <c r="E16" s="151">
        <v>50</v>
      </c>
      <c r="F16" s="201">
        <v>24431.980494859734</v>
      </c>
      <c r="G16" s="151">
        <v>0</v>
      </c>
      <c r="H16" s="201">
        <v>0</v>
      </c>
      <c r="I16" s="151">
        <v>16</v>
      </c>
      <c r="J16" s="201">
        <v>3510.5986738954643</v>
      </c>
      <c r="K16" s="151">
        <v>19</v>
      </c>
      <c r="L16" s="201">
        <v>11413.925234479955</v>
      </c>
      <c r="M16" s="151">
        <v>3</v>
      </c>
      <c r="N16" s="201">
        <v>620.95436849007137</v>
      </c>
      <c r="O16" s="151">
        <v>0</v>
      </c>
      <c r="P16" s="201">
        <v>0</v>
      </c>
      <c r="Q16" s="151">
        <v>27</v>
      </c>
      <c r="R16" s="201">
        <v>4816.5126733607476</v>
      </c>
      <c r="S16" s="151">
        <v>156</v>
      </c>
      <c r="T16" s="201">
        <v>51171.420895643161</v>
      </c>
      <c r="U16" s="151">
        <v>1425</v>
      </c>
      <c r="V16" s="201">
        <v>490918.35002546263</v>
      </c>
      <c r="W16" s="151">
        <v>1581</v>
      </c>
      <c r="X16" s="201">
        <v>542089.77092110575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614</v>
      </c>
      <c r="D17" s="201">
        <v>109623.33884372677</v>
      </c>
      <c r="E17" s="151">
        <v>636</v>
      </c>
      <c r="F17" s="201">
        <v>344797.68642792141</v>
      </c>
      <c r="G17" s="151">
        <v>0</v>
      </c>
      <c r="H17" s="201">
        <v>0</v>
      </c>
      <c r="I17" s="151">
        <v>68</v>
      </c>
      <c r="J17" s="201">
        <v>15060.72143238016</v>
      </c>
      <c r="K17" s="151">
        <v>80</v>
      </c>
      <c r="L17" s="201">
        <v>48966.56222335135</v>
      </c>
      <c r="M17" s="151">
        <v>6</v>
      </c>
      <c r="N17" s="201">
        <v>2663.9390129066574</v>
      </c>
      <c r="O17" s="151">
        <v>0</v>
      </c>
      <c r="P17" s="201">
        <v>0</v>
      </c>
      <c r="Q17" s="151">
        <v>118</v>
      </c>
      <c r="R17" s="201">
        <v>20663.186649165502</v>
      </c>
      <c r="S17" s="151">
        <v>1522</v>
      </c>
      <c r="T17" s="201">
        <v>541775.43458945176</v>
      </c>
      <c r="U17" s="151">
        <v>556</v>
      </c>
      <c r="V17" s="201">
        <v>191585.52934400126</v>
      </c>
      <c r="W17" s="151">
        <v>2078</v>
      </c>
      <c r="X17" s="201">
        <v>733360.9639334532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1599</v>
      </c>
      <c r="D18" s="201">
        <v>285108.6340848612</v>
      </c>
      <c r="E18" s="151">
        <v>32</v>
      </c>
      <c r="F18" s="201">
        <v>14732.366902165204</v>
      </c>
      <c r="G18" s="151">
        <v>0</v>
      </c>
      <c r="H18" s="201">
        <v>0</v>
      </c>
      <c r="I18" s="151">
        <v>248</v>
      </c>
      <c r="J18" s="201">
        <v>54980.585637106589</v>
      </c>
      <c r="K18" s="151">
        <v>294</v>
      </c>
      <c r="L18" s="201">
        <v>178757.05886754507</v>
      </c>
      <c r="M18" s="151">
        <v>22</v>
      </c>
      <c r="N18" s="201">
        <v>9724.9608983702419</v>
      </c>
      <c r="O18" s="151">
        <v>0</v>
      </c>
      <c r="P18" s="201">
        <v>0</v>
      </c>
      <c r="Q18" s="151">
        <v>430</v>
      </c>
      <c r="R18" s="201">
        <v>75432.91390128441</v>
      </c>
      <c r="S18" s="151">
        <v>2625</v>
      </c>
      <c r="T18" s="201">
        <v>618736.52029133274</v>
      </c>
      <c r="U18" s="151">
        <v>121</v>
      </c>
      <c r="V18" s="201">
        <v>39958.207383893881</v>
      </c>
      <c r="W18" s="151">
        <v>2746</v>
      </c>
      <c r="X18" s="201">
        <v>658694.72767522652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93030</v>
      </c>
      <c r="D19" s="201">
        <v>16667632.620720636</v>
      </c>
      <c r="E19" s="151">
        <v>9155</v>
      </c>
      <c r="F19" s="201">
        <v>4957022.107548112</v>
      </c>
      <c r="G19" s="151">
        <v>0</v>
      </c>
      <c r="H19" s="201">
        <v>0</v>
      </c>
      <c r="I19" s="151">
        <v>902</v>
      </c>
      <c r="J19" s="201">
        <v>199960.42390632341</v>
      </c>
      <c r="K19" s="151">
        <v>1069</v>
      </c>
      <c r="L19" s="201">
        <v>650126.52835909289</v>
      </c>
      <c r="M19" s="151">
        <v>80</v>
      </c>
      <c r="N19" s="201">
        <v>35368.981271783887</v>
      </c>
      <c r="O19" s="151">
        <v>0</v>
      </c>
      <c r="P19" s="201">
        <v>0</v>
      </c>
      <c r="Q19" s="151">
        <v>1564</v>
      </c>
      <c r="R19" s="201">
        <v>274344.06646279979</v>
      </c>
      <c r="S19" s="151">
        <v>105800</v>
      </c>
      <c r="T19" s="201">
        <v>22784454.728268746</v>
      </c>
      <c r="U19" s="151">
        <v>16761</v>
      </c>
      <c r="V19" s="201">
        <v>5770954.1000348609</v>
      </c>
      <c r="W19" s="151">
        <v>122561</v>
      </c>
      <c r="X19" s="201">
        <v>28555408.828303605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90413</v>
      </c>
      <c r="D20" s="201">
        <v>16669814.328223988</v>
      </c>
      <c r="E20" s="151">
        <v>8611</v>
      </c>
      <c r="F20" s="201">
        <v>4662845.4217133392</v>
      </c>
      <c r="G20" s="151">
        <v>7</v>
      </c>
      <c r="H20" s="201">
        <v>200000</v>
      </c>
      <c r="I20" s="151">
        <v>1020</v>
      </c>
      <c r="J20" s="201">
        <v>226248.32339348472</v>
      </c>
      <c r="K20" s="151">
        <v>1209</v>
      </c>
      <c r="L20" s="201">
        <v>735595.74520495976</v>
      </c>
      <c r="M20" s="151">
        <v>90</v>
      </c>
      <c r="N20" s="201">
        <v>40018.782499808505</v>
      </c>
      <c r="O20" s="151">
        <v>0</v>
      </c>
      <c r="P20" s="201">
        <v>0</v>
      </c>
      <c r="Q20" s="151">
        <v>1770</v>
      </c>
      <c r="R20" s="201">
        <v>310410.84959510504</v>
      </c>
      <c r="S20" s="151">
        <v>103120</v>
      </c>
      <c r="T20" s="201">
        <v>22844933.450630687</v>
      </c>
      <c r="U20" s="151">
        <v>38764</v>
      </c>
      <c r="V20" s="201">
        <v>13346661.581517255</v>
      </c>
      <c r="W20" s="151">
        <v>141884</v>
      </c>
      <c r="X20" s="201">
        <v>36191595.032147944</v>
      </c>
    </row>
    <row r="21" spans="1:24" s="193" customFormat="1" ht="20.25" customHeight="1" x14ac:dyDescent="0.25">
      <c r="A21" s="152" t="s">
        <v>20</v>
      </c>
      <c r="B21" s="153"/>
      <c r="C21" s="154">
        <v>427741</v>
      </c>
      <c r="D21" s="202">
        <v>76904150.707583413</v>
      </c>
      <c r="E21" s="155">
        <v>32183</v>
      </c>
      <c r="F21" s="202">
        <v>17419152.820246894</v>
      </c>
      <c r="G21" s="155">
        <v>7</v>
      </c>
      <c r="H21" s="202">
        <v>200000</v>
      </c>
      <c r="I21" s="155">
        <v>3460</v>
      </c>
      <c r="J21" s="202">
        <v>766821.74480206892</v>
      </c>
      <c r="K21" s="155">
        <v>4098</v>
      </c>
      <c r="L21" s="202">
        <v>2493149.1396116526</v>
      </c>
      <c r="M21" s="155">
        <v>314</v>
      </c>
      <c r="N21" s="202">
        <v>135635.35924192119</v>
      </c>
      <c r="O21" s="155">
        <v>0</v>
      </c>
      <c r="P21" s="202">
        <v>0</v>
      </c>
      <c r="Q21" s="155">
        <v>5995</v>
      </c>
      <c r="R21" s="202">
        <v>1052073.163335829</v>
      </c>
      <c r="S21" s="155">
        <v>473798</v>
      </c>
      <c r="T21" s="202">
        <v>98970982.93482177</v>
      </c>
      <c r="U21" s="155">
        <v>67901</v>
      </c>
      <c r="V21" s="202">
        <v>23374837.581839155</v>
      </c>
      <c r="W21" s="155">
        <v>541699</v>
      </c>
      <c r="X21" s="202">
        <v>122345820.51666093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999</v>
      </c>
      <c r="D22" s="201">
        <v>178019.88480370102</v>
      </c>
      <c r="E22" s="151">
        <v>1077</v>
      </c>
      <c r="F22" s="201">
        <v>583320.07371271914</v>
      </c>
      <c r="G22" s="151">
        <v>0</v>
      </c>
      <c r="H22" s="201">
        <v>0</v>
      </c>
      <c r="I22" s="151">
        <v>17</v>
      </c>
      <c r="J22" s="201">
        <v>3678.2428906600612</v>
      </c>
      <c r="K22" s="151">
        <v>20</v>
      </c>
      <c r="L22" s="201">
        <v>11958.982853960229</v>
      </c>
      <c r="M22" s="151">
        <v>3</v>
      </c>
      <c r="N22" s="201">
        <v>650.60726203388435</v>
      </c>
      <c r="O22" s="151">
        <v>0</v>
      </c>
      <c r="P22" s="201">
        <v>0</v>
      </c>
      <c r="Q22" s="151">
        <v>29</v>
      </c>
      <c r="R22" s="201">
        <v>5046.5191678844694</v>
      </c>
      <c r="S22" s="151">
        <v>2145</v>
      </c>
      <c r="T22" s="201">
        <v>782674.31069095875</v>
      </c>
      <c r="U22" s="151">
        <v>2552</v>
      </c>
      <c r="V22" s="201">
        <v>878556.33571756666</v>
      </c>
      <c r="W22" s="151">
        <v>4697</v>
      </c>
      <c r="X22" s="201">
        <v>1661230.6464085253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6</v>
      </c>
      <c r="D23" s="201">
        <v>1135.8084201449381</v>
      </c>
      <c r="E23" s="151">
        <v>66</v>
      </c>
      <c r="F23" s="201">
        <v>33288.844786373033</v>
      </c>
      <c r="G23" s="151">
        <v>0</v>
      </c>
      <c r="H23" s="201">
        <v>0</v>
      </c>
      <c r="I23" s="151">
        <v>7</v>
      </c>
      <c r="J23" s="201">
        <v>1504.2745452559834</v>
      </c>
      <c r="K23" s="151">
        <v>8</v>
      </c>
      <c r="L23" s="201">
        <v>4890.8117351480523</v>
      </c>
      <c r="M23" s="151">
        <v>3</v>
      </c>
      <c r="N23" s="201">
        <v>266.07594232599337</v>
      </c>
      <c r="O23" s="151">
        <v>0</v>
      </c>
      <c r="P23" s="201">
        <v>0</v>
      </c>
      <c r="Q23" s="151">
        <v>12</v>
      </c>
      <c r="R23" s="201">
        <v>2063.8523751847019</v>
      </c>
      <c r="S23" s="151">
        <v>102</v>
      </c>
      <c r="T23" s="201">
        <v>43149.667804432698</v>
      </c>
      <c r="U23" s="151">
        <v>670</v>
      </c>
      <c r="V23" s="201">
        <v>230936.54715531337</v>
      </c>
      <c r="W23" s="151">
        <v>772</v>
      </c>
      <c r="X23" s="201">
        <v>274086.21495974605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0</v>
      </c>
      <c r="D24" s="201">
        <v>0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0</v>
      </c>
      <c r="T24" s="201">
        <v>0</v>
      </c>
      <c r="U24" s="151">
        <v>0</v>
      </c>
      <c r="V24" s="201">
        <v>0</v>
      </c>
      <c r="W24" s="151">
        <v>0</v>
      </c>
      <c r="X24" s="201">
        <v>0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733</v>
      </c>
      <c r="D25" s="201">
        <v>130806.51915721688</v>
      </c>
      <c r="E25" s="151">
        <v>160</v>
      </c>
      <c r="F25" s="201">
        <v>84595.19797755366</v>
      </c>
      <c r="G25" s="151">
        <v>0</v>
      </c>
      <c r="H25" s="201">
        <v>0</v>
      </c>
      <c r="I25" s="151">
        <v>7</v>
      </c>
      <c r="J25" s="201">
        <v>1486.2879443120644</v>
      </c>
      <c r="K25" s="151">
        <v>8</v>
      </c>
      <c r="L25" s="201">
        <v>4832.332331072932</v>
      </c>
      <c r="M25" s="151">
        <v>3</v>
      </c>
      <c r="N25" s="201">
        <v>262.89447401591144</v>
      </c>
      <c r="O25" s="151">
        <v>0</v>
      </c>
      <c r="P25" s="201">
        <v>0</v>
      </c>
      <c r="Q25" s="151">
        <v>12</v>
      </c>
      <c r="R25" s="201">
        <v>2039.1749057715042</v>
      </c>
      <c r="S25" s="151">
        <v>923</v>
      </c>
      <c r="T25" s="201">
        <v>224022.40678994296</v>
      </c>
      <c r="U25" s="151">
        <v>1158</v>
      </c>
      <c r="V25" s="201">
        <v>398864.36683094077</v>
      </c>
      <c r="W25" s="151">
        <v>2081</v>
      </c>
      <c r="X25" s="201">
        <v>622886.7736208837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51</v>
      </c>
      <c r="D27" s="201">
        <v>8188.7588117992545</v>
      </c>
      <c r="E27" s="151">
        <v>102</v>
      </c>
      <c r="F27" s="201">
        <v>53277.103685265247</v>
      </c>
      <c r="G27" s="151">
        <v>0</v>
      </c>
      <c r="H27" s="201">
        <v>0</v>
      </c>
      <c r="I27" s="151">
        <v>3</v>
      </c>
      <c r="J27" s="201">
        <v>83.289565961449028</v>
      </c>
      <c r="K27" s="151">
        <v>3</v>
      </c>
      <c r="L27" s="201">
        <v>270.79736734514984</v>
      </c>
      <c r="M27" s="151">
        <v>0</v>
      </c>
      <c r="N27" s="201">
        <v>14.73225071779987</v>
      </c>
      <c r="O27" s="151">
        <v>0</v>
      </c>
      <c r="P27" s="201">
        <v>0</v>
      </c>
      <c r="Q27" s="151">
        <v>3</v>
      </c>
      <c r="R27" s="201">
        <v>114.27260341521475</v>
      </c>
      <c r="S27" s="151">
        <v>162</v>
      </c>
      <c r="T27" s="201">
        <v>61948.954284504121</v>
      </c>
      <c r="U27" s="151">
        <v>202</v>
      </c>
      <c r="V27" s="201">
        <v>68091.347161114609</v>
      </c>
      <c r="W27" s="151">
        <v>364</v>
      </c>
      <c r="X27" s="201">
        <v>130040.30144561872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2278</v>
      </c>
      <c r="D28" s="201">
        <v>406380.63828548341</v>
      </c>
      <c r="E28" s="151">
        <v>0</v>
      </c>
      <c r="F28" s="201">
        <v>0</v>
      </c>
      <c r="G28" s="151">
        <v>0</v>
      </c>
      <c r="H28" s="201">
        <v>0</v>
      </c>
      <c r="I28" s="151">
        <v>13</v>
      </c>
      <c r="J28" s="201">
        <v>2966.3765645602625</v>
      </c>
      <c r="K28" s="151">
        <v>16</v>
      </c>
      <c r="L28" s="201">
        <v>9644.5089485647477</v>
      </c>
      <c r="M28" s="151">
        <v>3</v>
      </c>
      <c r="N28" s="201">
        <v>524.69241216522903</v>
      </c>
      <c r="O28" s="151">
        <v>0</v>
      </c>
      <c r="P28" s="201">
        <v>0</v>
      </c>
      <c r="Q28" s="151">
        <v>23</v>
      </c>
      <c r="R28" s="201">
        <v>4069.8443896211261</v>
      </c>
      <c r="S28" s="151">
        <v>2333</v>
      </c>
      <c r="T28" s="201">
        <v>423586.06060039479</v>
      </c>
      <c r="U28" s="151">
        <v>811</v>
      </c>
      <c r="V28" s="201">
        <v>278845.02580947912</v>
      </c>
      <c r="W28" s="151">
        <v>3144</v>
      </c>
      <c r="X28" s="201">
        <v>702431.08640987391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1897</v>
      </c>
      <c r="D29" s="201">
        <v>338324.69083537546</v>
      </c>
      <c r="E29" s="151">
        <v>30</v>
      </c>
      <c r="F29" s="201">
        <v>13539.302573739331</v>
      </c>
      <c r="G29" s="151">
        <v>0</v>
      </c>
      <c r="H29" s="201">
        <v>0</v>
      </c>
      <c r="I29" s="151">
        <v>125</v>
      </c>
      <c r="J29" s="201">
        <v>27682.636303637672</v>
      </c>
      <c r="K29" s="151">
        <v>148</v>
      </c>
      <c r="L29" s="201">
        <v>90003.891191702074</v>
      </c>
      <c r="M29" s="151">
        <v>11</v>
      </c>
      <c r="N29" s="201">
        <v>4896.5021470231186</v>
      </c>
      <c r="O29" s="151">
        <v>0</v>
      </c>
      <c r="P29" s="201">
        <v>0</v>
      </c>
      <c r="Q29" s="151">
        <v>217</v>
      </c>
      <c r="R29" s="201">
        <v>37980.350639327306</v>
      </c>
      <c r="S29" s="151">
        <v>2428</v>
      </c>
      <c r="T29" s="201">
        <v>512427.37369080499</v>
      </c>
      <c r="U29" s="151">
        <v>451</v>
      </c>
      <c r="V29" s="201">
        <v>154388.7017276001</v>
      </c>
      <c r="W29" s="151">
        <v>2879</v>
      </c>
      <c r="X29" s="201">
        <v>666816.07541840512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7578</v>
      </c>
      <c r="D30" s="201">
        <v>1351500.1507830911</v>
      </c>
      <c r="E30" s="151">
        <v>3675</v>
      </c>
      <c r="F30" s="201">
        <v>1990267.7363778849</v>
      </c>
      <c r="G30" s="151">
        <v>0</v>
      </c>
      <c r="H30" s="201">
        <v>0</v>
      </c>
      <c r="I30" s="151">
        <v>52</v>
      </c>
      <c r="J30" s="201">
        <v>11539.527340882094</v>
      </c>
      <c r="K30" s="151">
        <v>62</v>
      </c>
      <c r="L30" s="201">
        <v>37518.188361848479</v>
      </c>
      <c r="M30" s="151">
        <v>5</v>
      </c>
      <c r="N30" s="201">
        <v>2041.1105279317733</v>
      </c>
      <c r="O30" s="151">
        <v>0</v>
      </c>
      <c r="P30" s="201">
        <v>0</v>
      </c>
      <c r="Q30" s="151">
        <v>90</v>
      </c>
      <c r="R30" s="201">
        <v>15832.137149495911</v>
      </c>
      <c r="S30" s="151">
        <v>11462</v>
      </c>
      <c r="T30" s="201">
        <v>3408698.8505411339</v>
      </c>
      <c r="U30" s="151">
        <v>6568</v>
      </c>
      <c r="V30" s="201">
        <v>2261266.4298270778</v>
      </c>
      <c r="W30" s="151">
        <v>18030</v>
      </c>
      <c r="X30" s="201">
        <v>5669965.2803682126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7177</v>
      </c>
      <c r="D31" s="201">
        <v>1280048.7531549544</v>
      </c>
      <c r="E31" s="151">
        <v>3252</v>
      </c>
      <c r="F31" s="201">
        <v>1760544.7579410665</v>
      </c>
      <c r="G31" s="151">
        <v>0</v>
      </c>
      <c r="H31" s="201">
        <v>0</v>
      </c>
      <c r="I31" s="151">
        <v>116</v>
      </c>
      <c r="J31" s="201">
        <v>25696.396100540645</v>
      </c>
      <c r="K31" s="151">
        <v>137</v>
      </c>
      <c r="L31" s="201">
        <v>83546.076077588921</v>
      </c>
      <c r="M31" s="151">
        <v>10</v>
      </c>
      <c r="N31" s="201">
        <v>4545.1761637499785</v>
      </c>
      <c r="O31" s="151">
        <v>0</v>
      </c>
      <c r="P31" s="201">
        <v>0</v>
      </c>
      <c r="Q31" s="151">
        <v>201</v>
      </c>
      <c r="R31" s="201">
        <v>35255.245322763192</v>
      </c>
      <c r="S31" s="151">
        <v>10893</v>
      </c>
      <c r="T31" s="201">
        <v>3189636.4047606634</v>
      </c>
      <c r="U31" s="151">
        <v>16512</v>
      </c>
      <c r="V31" s="201">
        <v>5684916.134431107</v>
      </c>
      <c r="W31" s="151">
        <v>27405</v>
      </c>
      <c r="X31" s="201">
        <v>8874552.5391917713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7356</v>
      </c>
      <c r="D32" s="201">
        <v>1311909.149892054</v>
      </c>
      <c r="E32" s="151">
        <v>178</v>
      </c>
      <c r="F32" s="201">
        <v>95623.556287662039</v>
      </c>
      <c r="G32" s="151">
        <v>0</v>
      </c>
      <c r="H32" s="201">
        <v>0</v>
      </c>
      <c r="I32" s="151">
        <v>31</v>
      </c>
      <c r="J32" s="201">
        <v>6798.3021938928059</v>
      </c>
      <c r="K32" s="151">
        <v>36</v>
      </c>
      <c r="L32" s="201">
        <v>22103.156803278653</v>
      </c>
      <c r="M32" s="151">
        <v>3</v>
      </c>
      <c r="N32" s="201">
        <v>1202.4830627902973</v>
      </c>
      <c r="O32" s="151">
        <v>0</v>
      </c>
      <c r="P32" s="201">
        <v>0</v>
      </c>
      <c r="Q32" s="151">
        <v>53</v>
      </c>
      <c r="R32" s="201">
        <v>9327.21501825415</v>
      </c>
      <c r="S32" s="151">
        <v>7657</v>
      </c>
      <c r="T32" s="201">
        <v>1446963.8632579318</v>
      </c>
      <c r="U32" s="151">
        <v>766</v>
      </c>
      <c r="V32" s="201">
        <v>263578.56858594273</v>
      </c>
      <c r="W32" s="151">
        <v>8423</v>
      </c>
      <c r="X32" s="201">
        <v>1710542.4318438747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845</v>
      </c>
      <c r="D33" s="201">
        <v>150732.26959150826</v>
      </c>
      <c r="E33" s="151">
        <v>0</v>
      </c>
      <c r="F33" s="201">
        <v>0</v>
      </c>
      <c r="G33" s="151">
        <v>0</v>
      </c>
      <c r="H33" s="201">
        <v>0</v>
      </c>
      <c r="I33" s="151">
        <v>70</v>
      </c>
      <c r="J33" s="201">
        <v>15623.674683462143</v>
      </c>
      <c r="K33" s="151">
        <v>83</v>
      </c>
      <c r="L33" s="201">
        <v>50796.878620989388</v>
      </c>
      <c r="M33" s="151">
        <v>6</v>
      </c>
      <c r="N33" s="201">
        <v>2763.5141318498763</v>
      </c>
      <c r="O33" s="151">
        <v>0</v>
      </c>
      <c r="P33" s="201">
        <v>0</v>
      </c>
      <c r="Q33" s="151">
        <v>122</v>
      </c>
      <c r="R33" s="201">
        <v>21435.553906211517</v>
      </c>
      <c r="S33" s="151">
        <v>1126</v>
      </c>
      <c r="T33" s="201">
        <v>241351.89093402118</v>
      </c>
      <c r="U33" s="151">
        <v>2921</v>
      </c>
      <c r="V33" s="201">
        <v>1005639.9015155266</v>
      </c>
      <c r="W33" s="151">
        <v>4047</v>
      </c>
      <c r="X33" s="201">
        <v>1246991.7924495477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213</v>
      </c>
      <c r="D35" s="201">
        <v>38111.271940534469</v>
      </c>
      <c r="E35" s="151">
        <v>226</v>
      </c>
      <c r="F35" s="201">
        <v>122282.25394829555</v>
      </c>
      <c r="G35" s="151">
        <v>0</v>
      </c>
      <c r="H35" s="201">
        <v>0</v>
      </c>
      <c r="I35" s="151">
        <v>3</v>
      </c>
      <c r="J35" s="201">
        <v>175.62927151803004</v>
      </c>
      <c r="K35" s="151">
        <v>3</v>
      </c>
      <c r="L35" s="201">
        <v>571.01923640522261</v>
      </c>
      <c r="M35" s="151">
        <v>0</v>
      </c>
      <c r="N35" s="201">
        <v>31.065289289486316</v>
      </c>
      <c r="O35" s="151">
        <v>0</v>
      </c>
      <c r="P35" s="201">
        <v>0</v>
      </c>
      <c r="Q35" s="151">
        <v>3</v>
      </c>
      <c r="R35" s="201">
        <v>240.96192434923046</v>
      </c>
      <c r="S35" s="151">
        <v>448</v>
      </c>
      <c r="T35" s="201">
        <v>161412.20161039196</v>
      </c>
      <c r="U35" s="151">
        <v>70</v>
      </c>
      <c r="V35" s="201">
        <v>22513.703993735322</v>
      </c>
      <c r="W35" s="151">
        <v>518</v>
      </c>
      <c r="X35" s="201">
        <v>183925.90560412727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7466</v>
      </c>
      <c r="D36" s="201">
        <v>1331399.3957520763</v>
      </c>
      <c r="E36" s="151">
        <v>197</v>
      </c>
      <c r="F36" s="201">
        <v>106848.10327960327</v>
      </c>
      <c r="G36" s="151">
        <v>0</v>
      </c>
      <c r="H36" s="201">
        <v>0</v>
      </c>
      <c r="I36" s="151">
        <v>14</v>
      </c>
      <c r="J36" s="201">
        <v>3198.806040865747</v>
      </c>
      <c r="K36" s="151">
        <v>17</v>
      </c>
      <c r="L36" s="201">
        <v>10400.201327920762</v>
      </c>
      <c r="M36" s="151">
        <v>3</v>
      </c>
      <c r="N36" s="201">
        <v>565.80451641997115</v>
      </c>
      <c r="O36" s="151">
        <v>0</v>
      </c>
      <c r="P36" s="201">
        <v>0</v>
      </c>
      <c r="Q36" s="151">
        <v>25</v>
      </c>
      <c r="R36" s="201">
        <v>4388.7357304663437</v>
      </c>
      <c r="S36" s="151">
        <v>7722</v>
      </c>
      <c r="T36" s="201">
        <v>1456801.0466473524</v>
      </c>
      <c r="U36" s="151">
        <v>2087</v>
      </c>
      <c r="V36" s="201">
        <v>718458.80530688784</v>
      </c>
      <c r="W36" s="151">
        <v>9809</v>
      </c>
      <c r="X36" s="201">
        <v>2175259.8519542404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285</v>
      </c>
      <c r="D37" s="201">
        <v>50649.668021835481</v>
      </c>
      <c r="E37" s="151">
        <v>301</v>
      </c>
      <c r="F37" s="201">
        <v>162988.1219284166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586</v>
      </c>
      <c r="T37" s="201">
        <v>213637.78995025207</v>
      </c>
      <c r="U37" s="151">
        <v>811</v>
      </c>
      <c r="V37" s="201">
        <v>278815.52896617021</v>
      </c>
      <c r="W37" s="151">
        <v>1397</v>
      </c>
      <c r="X37" s="201">
        <v>492453.31891642226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953</v>
      </c>
      <c r="D39" s="201">
        <v>169987.0611240232</v>
      </c>
      <c r="E39" s="151">
        <v>60</v>
      </c>
      <c r="F39" s="201">
        <v>30534.385665237023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1013</v>
      </c>
      <c r="T39" s="201">
        <v>200521.44678926023</v>
      </c>
      <c r="U39" s="151">
        <v>846</v>
      </c>
      <c r="V39" s="201">
        <v>290986.5152590489</v>
      </c>
      <c r="W39" s="151">
        <v>1859</v>
      </c>
      <c r="X39" s="201">
        <v>491507.9620483091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1155</v>
      </c>
      <c r="D40" s="201">
        <v>205812.7134502923</v>
      </c>
      <c r="E40" s="151">
        <v>29</v>
      </c>
      <c r="F40" s="201">
        <v>13418.331284442502</v>
      </c>
      <c r="G40" s="151">
        <v>0</v>
      </c>
      <c r="H40" s="201">
        <v>0</v>
      </c>
      <c r="I40" s="151">
        <v>6</v>
      </c>
      <c r="J40" s="201">
        <v>1320.582650095145</v>
      </c>
      <c r="K40" s="151">
        <v>7</v>
      </c>
      <c r="L40" s="201">
        <v>4293.5786839490565</v>
      </c>
      <c r="M40" s="151">
        <v>3</v>
      </c>
      <c r="N40" s="201">
        <v>233.58453691286095</v>
      </c>
      <c r="O40" s="151">
        <v>0</v>
      </c>
      <c r="P40" s="201">
        <v>0</v>
      </c>
      <c r="Q40" s="151">
        <v>10</v>
      </c>
      <c r="R40" s="201">
        <v>1811.8285971280434</v>
      </c>
      <c r="S40" s="151">
        <v>1210</v>
      </c>
      <c r="T40" s="201">
        <v>226890.61920281989</v>
      </c>
      <c r="U40" s="151">
        <v>184</v>
      </c>
      <c r="V40" s="201">
        <v>61857.562408223188</v>
      </c>
      <c r="W40" s="151">
        <v>1394</v>
      </c>
      <c r="X40" s="201">
        <v>288748.18161104305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7845</v>
      </c>
      <c r="D41" s="201">
        <v>1399077.9891471663</v>
      </c>
      <c r="E41" s="151">
        <v>694</v>
      </c>
      <c r="F41" s="201">
        <v>375905.37527631084</v>
      </c>
      <c r="G41" s="151">
        <v>0</v>
      </c>
      <c r="H41" s="201">
        <v>0</v>
      </c>
      <c r="I41" s="151">
        <v>23</v>
      </c>
      <c r="J41" s="201">
        <v>4990.9314011637007</v>
      </c>
      <c r="K41" s="151">
        <v>27</v>
      </c>
      <c r="L41" s="201">
        <v>16226.895511268875</v>
      </c>
      <c r="M41" s="151">
        <v>3</v>
      </c>
      <c r="N41" s="201">
        <v>882.79548426649831</v>
      </c>
      <c r="O41" s="151">
        <v>0</v>
      </c>
      <c r="P41" s="201">
        <v>0</v>
      </c>
      <c r="Q41" s="151">
        <v>39</v>
      </c>
      <c r="R41" s="201">
        <v>6847.5170700457256</v>
      </c>
      <c r="S41" s="151">
        <v>8631</v>
      </c>
      <c r="T41" s="201">
        <v>1803931.5038902219</v>
      </c>
      <c r="U41" s="151">
        <v>250</v>
      </c>
      <c r="V41" s="201">
        <v>85185.833479199471</v>
      </c>
      <c r="W41" s="151">
        <v>8881</v>
      </c>
      <c r="X41" s="201">
        <v>1889117.3373694215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121</v>
      </c>
      <c r="F42" s="201">
        <v>63553.377619349318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121</v>
      </c>
      <c r="T42" s="201">
        <v>63553.377619349318</v>
      </c>
      <c r="U42" s="151">
        <v>1600</v>
      </c>
      <c r="V42" s="201">
        <v>550926.95559086639</v>
      </c>
      <c r="W42" s="151">
        <v>1721</v>
      </c>
      <c r="X42" s="201">
        <v>614480.33321021567</v>
      </c>
    </row>
    <row r="43" spans="1:24" s="193" customFormat="1" ht="20.25" customHeight="1" x14ac:dyDescent="0.25">
      <c r="A43" s="152" t="s">
        <v>37</v>
      </c>
      <c r="B43" s="153"/>
      <c r="C43" s="154">
        <v>46837</v>
      </c>
      <c r="D43" s="202">
        <v>8352084.7231712574</v>
      </c>
      <c r="E43" s="155">
        <v>10168</v>
      </c>
      <c r="F43" s="202">
        <v>5489986.5223439205</v>
      </c>
      <c r="G43" s="155">
        <v>0</v>
      </c>
      <c r="H43" s="202">
        <v>0</v>
      </c>
      <c r="I43" s="155">
        <v>487</v>
      </c>
      <c r="J43" s="202">
        <v>106744.95749680778</v>
      </c>
      <c r="K43" s="155">
        <v>575</v>
      </c>
      <c r="L43" s="202">
        <v>347057.31905104249</v>
      </c>
      <c r="M43" s="155">
        <v>56</v>
      </c>
      <c r="N43" s="202">
        <v>18881.03820149268</v>
      </c>
      <c r="O43" s="155">
        <v>0</v>
      </c>
      <c r="P43" s="202">
        <v>0</v>
      </c>
      <c r="Q43" s="155">
        <v>839</v>
      </c>
      <c r="R43" s="202">
        <v>146453.20879991842</v>
      </c>
      <c r="S43" s="155">
        <v>58962</v>
      </c>
      <c r="T43" s="202">
        <v>14461207.769064434</v>
      </c>
      <c r="U43" s="155">
        <v>38459</v>
      </c>
      <c r="V43" s="202">
        <v>13233828.263765803</v>
      </c>
      <c r="W43" s="155">
        <v>97421</v>
      </c>
      <c r="X43" s="202">
        <v>27695036.032830238</v>
      </c>
    </row>
    <row r="44" spans="1:24" s="193" customFormat="1" ht="20.25" customHeight="1" x14ac:dyDescent="0.25">
      <c r="A44" s="152" t="s">
        <v>38</v>
      </c>
      <c r="B44" s="153"/>
      <c r="C44" s="154">
        <v>474578</v>
      </c>
      <c r="D44" s="202">
        <v>85256235.430754676</v>
      </c>
      <c r="E44" s="155">
        <v>42351</v>
      </c>
      <c r="F44" s="202">
        <v>22909139.342590816</v>
      </c>
      <c r="G44" s="155">
        <v>7</v>
      </c>
      <c r="H44" s="202">
        <v>200000</v>
      </c>
      <c r="I44" s="155">
        <v>3947</v>
      </c>
      <c r="J44" s="202">
        <v>873566.70229887671</v>
      </c>
      <c r="K44" s="155">
        <v>4673</v>
      </c>
      <c r="L44" s="202">
        <v>2840206.4586626948</v>
      </c>
      <c r="M44" s="155">
        <v>370</v>
      </c>
      <c r="N44" s="202">
        <v>154516.39744341388</v>
      </c>
      <c r="O44" s="155">
        <v>0</v>
      </c>
      <c r="P44" s="202">
        <v>0</v>
      </c>
      <c r="Q44" s="155">
        <v>6834</v>
      </c>
      <c r="R44" s="202">
        <v>1198526.3721357475</v>
      </c>
      <c r="S44" s="155">
        <v>532760</v>
      </c>
      <c r="T44" s="202">
        <v>113432190.70388621</v>
      </c>
      <c r="U44" s="155">
        <v>106360</v>
      </c>
      <c r="V44" s="202">
        <v>36608665.845604956</v>
      </c>
      <c r="W44" s="155">
        <v>639120</v>
      </c>
      <c r="X44" s="202">
        <v>150040856.54949117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39478</v>
      </c>
      <c r="D45" s="201">
        <v>7040232.6865489678</v>
      </c>
      <c r="E45" s="151">
        <v>53</v>
      </c>
      <c r="F45" s="201">
        <v>26530.612582022524</v>
      </c>
      <c r="G45" s="151">
        <v>0</v>
      </c>
      <c r="H45" s="201">
        <v>0</v>
      </c>
      <c r="I45" s="151">
        <v>658</v>
      </c>
      <c r="J45" s="201">
        <v>145947.00605490038</v>
      </c>
      <c r="K45" s="151">
        <v>780</v>
      </c>
      <c r="L45" s="201">
        <v>474513.99890673748</v>
      </c>
      <c r="M45" s="151">
        <v>58</v>
      </c>
      <c r="N45" s="201">
        <v>25815.092921822226</v>
      </c>
      <c r="O45" s="151">
        <v>0</v>
      </c>
      <c r="P45" s="201">
        <v>0</v>
      </c>
      <c r="Q45" s="151">
        <v>1142</v>
      </c>
      <c r="R45" s="201">
        <v>200238.09885465066</v>
      </c>
      <c r="S45" s="151">
        <v>42169</v>
      </c>
      <c r="T45" s="201">
        <v>7913277.495869102</v>
      </c>
      <c r="U45" s="151">
        <v>3550</v>
      </c>
      <c r="V45" s="201">
        <v>1221920.1061216339</v>
      </c>
      <c r="W45" s="151">
        <v>45719</v>
      </c>
      <c r="X45" s="201">
        <v>9135197.6019907352</v>
      </c>
    </row>
    <row r="46" spans="1:24" s="193" customFormat="1" ht="20.25" customHeight="1" x14ac:dyDescent="0.25">
      <c r="A46" s="152" t="s">
        <v>40</v>
      </c>
      <c r="B46" s="153"/>
      <c r="C46" s="154">
        <v>39478</v>
      </c>
      <c r="D46" s="202">
        <v>7040232.6865489678</v>
      </c>
      <c r="E46" s="155">
        <v>53</v>
      </c>
      <c r="F46" s="202">
        <v>26530.612582022524</v>
      </c>
      <c r="G46" s="155">
        <v>0</v>
      </c>
      <c r="H46" s="202">
        <v>0</v>
      </c>
      <c r="I46" s="155">
        <v>658</v>
      </c>
      <c r="J46" s="202">
        <v>145947.00605490038</v>
      </c>
      <c r="K46" s="155">
        <v>780</v>
      </c>
      <c r="L46" s="202">
        <v>474513.99890673748</v>
      </c>
      <c r="M46" s="155">
        <v>58</v>
      </c>
      <c r="N46" s="202">
        <v>25815.092921822226</v>
      </c>
      <c r="O46" s="155">
        <v>0</v>
      </c>
      <c r="P46" s="202">
        <v>0</v>
      </c>
      <c r="Q46" s="155">
        <v>1142</v>
      </c>
      <c r="R46" s="202">
        <v>200238.09885465066</v>
      </c>
      <c r="S46" s="155">
        <v>42169</v>
      </c>
      <c r="T46" s="202">
        <v>7913277.495869102</v>
      </c>
      <c r="U46" s="155">
        <v>3550</v>
      </c>
      <c r="V46" s="202">
        <v>1221920.1061216339</v>
      </c>
      <c r="W46" s="155">
        <v>45719</v>
      </c>
      <c r="X46" s="202">
        <v>9135197.6019907352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21857</v>
      </c>
      <c r="D47" s="201">
        <v>3820912.969627236</v>
      </c>
      <c r="E47" s="151">
        <v>1442</v>
      </c>
      <c r="F47" s="201">
        <v>781082.80849413655</v>
      </c>
      <c r="G47" s="151">
        <v>0</v>
      </c>
      <c r="H47" s="201">
        <v>0</v>
      </c>
      <c r="I47" s="151">
        <v>86</v>
      </c>
      <c r="J47" s="201">
        <v>19096.72079967575</v>
      </c>
      <c r="K47" s="151">
        <v>102</v>
      </c>
      <c r="L47" s="201">
        <v>62088.710125721365</v>
      </c>
      <c r="M47" s="151">
        <v>8</v>
      </c>
      <c r="N47" s="201">
        <v>3377.8262074131267</v>
      </c>
      <c r="O47" s="151">
        <v>0</v>
      </c>
      <c r="P47" s="201">
        <v>0</v>
      </c>
      <c r="Q47" s="151">
        <v>149</v>
      </c>
      <c r="R47" s="201">
        <v>26200.544777511343</v>
      </c>
      <c r="S47" s="151">
        <v>23644</v>
      </c>
      <c r="T47" s="201">
        <v>4712759.5800316939</v>
      </c>
      <c r="U47" s="151">
        <v>186</v>
      </c>
      <c r="V47" s="201">
        <v>62783.397279386139</v>
      </c>
      <c r="W47" s="151">
        <v>23830</v>
      </c>
      <c r="X47" s="201">
        <v>4775542.9773110803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123047</v>
      </c>
      <c r="D50" s="201">
        <v>21398032.085246187</v>
      </c>
      <c r="E50" s="151">
        <v>6432</v>
      </c>
      <c r="F50" s="201">
        <v>3482628.8290988798</v>
      </c>
      <c r="G50" s="151">
        <v>0</v>
      </c>
      <c r="H50" s="201">
        <v>0</v>
      </c>
      <c r="I50" s="151">
        <v>433</v>
      </c>
      <c r="J50" s="201">
        <v>96053.192677544153</v>
      </c>
      <c r="K50" s="151">
        <v>513</v>
      </c>
      <c r="L50" s="201">
        <v>312295.44063436077</v>
      </c>
      <c r="M50" s="151">
        <v>38</v>
      </c>
      <c r="N50" s="201">
        <v>16989.879829914058</v>
      </c>
      <c r="O50" s="151">
        <v>0</v>
      </c>
      <c r="P50" s="201">
        <v>0</v>
      </c>
      <c r="Q50" s="151">
        <v>751</v>
      </c>
      <c r="R50" s="201">
        <v>131784.19489767327</v>
      </c>
      <c r="S50" s="151">
        <v>131214</v>
      </c>
      <c r="T50" s="201">
        <v>25437783.622384559</v>
      </c>
      <c r="U50" s="151">
        <v>7123</v>
      </c>
      <c r="V50" s="201">
        <v>2452469.3215635135</v>
      </c>
      <c r="W50" s="151">
        <v>138337</v>
      </c>
      <c r="X50" s="201">
        <v>27890252.943948071</v>
      </c>
    </row>
    <row r="51" spans="1:24" s="193" customFormat="1" ht="20.25" customHeight="1" x14ac:dyDescent="0.25">
      <c r="A51" s="152" t="s">
        <v>41</v>
      </c>
      <c r="B51" s="153"/>
      <c r="C51" s="154">
        <v>144904</v>
      </c>
      <c r="D51" s="202">
        <v>25218945.054873422</v>
      </c>
      <c r="E51" s="155">
        <v>7874</v>
      </c>
      <c r="F51" s="202">
        <v>4263711.637593017</v>
      </c>
      <c r="G51" s="155">
        <v>0</v>
      </c>
      <c r="H51" s="202">
        <v>0</v>
      </c>
      <c r="I51" s="155">
        <v>519</v>
      </c>
      <c r="J51" s="202">
        <v>115149.9134772199</v>
      </c>
      <c r="K51" s="155">
        <v>615</v>
      </c>
      <c r="L51" s="202">
        <v>374384.15076008212</v>
      </c>
      <c r="M51" s="155">
        <v>46</v>
      </c>
      <c r="N51" s="202">
        <v>20367.706037327182</v>
      </c>
      <c r="O51" s="155">
        <v>0</v>
      </c>
      <c r="P51" s="202">
        <v>0</v>
      </c>
      <c r="Q51" s="155">
        <v>900</v>
      </c>
      <c r="R51" s="202">
        <v>157984.73967518462</v>
      </c>
      <c r="S51" s="155">
        <v>154858</v>
      </c>
      <c r="T51" s="202">
        <v>30150543.202416252</v>
      </c>
      <c r="U51" s="155">
        <v>7309</v>
      </c>
      <c r="V51" s="202">
        <v>2515252.7188428994</v>
      </c>
      <c r="W51" s="155">
        <v>162167</v>
      </c>
      <c r="X51" s="202">
        <v>32665795.92125915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223</v>
      </c>
      <c r="F52" s="201">
        <v>120373.72798448235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223</v>
      </c>
      <c r="T52" s="201">
        <v>120373.72798448235</v>
      </c>
      <c r="U52" s="151">
        <v>99</v>
      </c>
      <c r="V52" s="201">
        <v>32374.100719424456</v>
      </c>
      <c r="W52" s="151">
        <v>322</v>
      </c>
      <c r="X52" s="201">
        <v>152747.82870390679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982</v>
      </c>
      <c r="D53" s="201">
        <v>175342.74818090297</v>
      </c>
      <c r="E53" s="151">
        <v>88</v>
      </c>
      <c r="F53" s="201">
        <v>45114.861706830365</v>
      </c>
      <c r="G53" s="151">
        <v>0</v>
      </c>
      <c r="H53" s="201">
        <v>0</v>
      </c>
      <c r="I53" s="151">
        <v>75</v>
      </c>
      <c r="J53" s="201">
        <v>16623.706751206952</v>
      </c>
      <c r="K53" s="151">
        <v>89</v>
      </c>
      <c r="L53" s="201">
        <v>54048.258887892967</v>
      </c>
      <c r="M53" s="151">
        <v>7</v>
      </c>
      <c r="N53" s="201">
        <v>2940.3997114274598</v>
      </c>
      <c r="O53" s="151">
        <v>0</v>
      </c>
      <c r="P53" s="201">
        <v>0</v>
      </c>
      <c r="Q53" s="151">
        <v>130</v>
      </c>
      <c r="R53" s="201">
        <v>22807.589725593654</v>
      </c>
      <c r="S53" s="151">
        <v>1371</v>
      </c>
      <c r="T53" s="201">
        <v>316877.56496385438</v>
      </c>
      <c r="U53" s="151">
        <v>188</v>
      </c>
      <c r="V53" s="201">
        <v>63259.127337488862</v>
      </c>
      <c r="W53" s="151">
        <v>1559</v>
      </c>
      <c r="X53" s="201">
        <v>380136.69230134325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982</v>
      </c>
      <c r="D55" s="202">
        <v>175342.74818090297</v>
      </c>
      <c r="E55" s="155">
        <v>311</v>
      </c>
      <c r="F55" s="202">
        <v>165488.58969131269</v>
      </c>
      <c r="G55" s="155">
        <v>0</v>
      </c>
      <c r="H55" s="202">
        <v>0</v>
      </c>
      <c r="I55" s="155">
        <v>75</v>
      </c>
      <c r="J55" s="202">
        <v>16623.706751206952</v>
      </c>
      <c r="K55" s="155">
        <v>89</v>
      </c>
      <c r="L55" s="202">
        <v>54048.258887892967</v>
      </c>
      <c r="M55" s="155">
        <v>7</v>
      </c>
      <c r="N55" s="202">
        <v>2940.3997114274598</v>
      </c>
      <c r="O55" s="155">
        <v>0</v>
      </c>
      <c r="P55" s="202">
        <v>0</v>
      </c>
      <c r="Q55" s="155">
        <v>130</v>
      </c>
      <c r="R55" s="202">
        <v>22807.589725593654</v>
      </c>
      <c r="S55" s="155">
        <v>1594</v>
      </c>
      <c r="T55" s="202">
        <v>437251.29294833669</v>
      </c>
      <c r="U55" s="155">
        <v>287</v>
      </c>
      <c r="V55" s="202">
        <v>95633.228056913315</v>
      </c>
      <c r="W55" s="155">
        <v>1881</v>
      </c>
      <c r="X55" s="202">
        <v>532884.52100525005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891</v>
      </c>
      <c r="F56" s="201">
        <v>482278.58955584239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891</v>
      </c>
      <c r="T56" s="201">
        <v>482278.58955584239</v>
      </c>
      <c r="U56" s="151">
        <v>0</v>
      </c>
      <c r="V56" s="201">
        <v>0</v>
      </c>
      <c r="W56" s="151">
        <v>891</v>
      </c>
      <c r="X56" s="201">
        <v>482278.58955584239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891</v>
      </c>
      <c r="F57" s="202">
        <v>482278.58955584239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891</v>
      </c>
      <c r="T57" s="202">
        <v>482278.58955584239</v>
      </c>
      <c r="U57" s="155">
        <v>0</v>
      </c>
      <c r="V57" s="202">
        <v>0</v>
      </c>
      <c r="W57" s="155">
        <v>891</v>
      </c>
      <c r="X57" s="202">
        <v>482278.58955584239</v>
      </c>
    </row>
    <row r="58" spans="1:24" s="193" customFormat="1" ht="20.25" customHeight="1" x14ac:dyDescent="0.25">
      <c r="A58" s="195" t="s">
        <v>62</v>
      </c>
      <c r="B58" s="195"/>
      <c r="C58" s="203">
        <v>659942</v>
      </c>
      <c r="D58" s="204">
        <v>117690755.92035797</v>
      </c>
      <c r="E58" s="205">
        <v>51480</v>
      </c>
      <c r="F58" s="204">
        <v>27847148.772013012</v>
      </c>
      <c r="G58" s="205">
        <v>7</v>
      </c>
      <c r="H58" s="204">
        <v>200000</v>
      </c>
      <c r="I58" s="205">
        <v>5199</v>
      </c>
      <c r="J58" s="204">
        <v>1151287.3285822039</v>
      </c>
      <c r="K58" s="205">
        <v>6157</v>
      </c>
      <c r="L58" s="204">
        <v>3743152.8672174076</v>
      </c>
      <c r="M58" s="205">
        <v>481</v>
      </c>
      <c r="N58" s="204">
        <v>203639.59611399076</v>
      </c>
      <c r="O58" s="205">
        <v>0</v>
      </c>
      <c r="P58" s="204">
        <v>0</v>
      </c>
      <c r="Q58" s="205">
        <v>9006</v>
      </c>
      <c r="R58" s="204">
        <v>1579556.8003911762</v>
      </c>
      <c r="S58" s="205">
        <v>732272</v>
      </c>
      <c r="T58" s="204">
        <v>152415541.28467575</v>
      </c>
      <c r="U58" s="205">
        <v>117506</v>
      </c>
      <c r="V58" s="204">
        <v>40441471.898626402</v>
      </c>
      <c r="W58" s="205">
        <v>849778</v>
      </c>
      <c r="X58" s="204">
        <v>192857013.18330216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28999999999999998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5CA1-84B4-4629-9A6E-0D9A187DCDE4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1.28515625" style="162" bestFit="1" customWidth="1"/>
    <col min="9" max="9" width="5.5703125" style="162" bestFit="1" customWidth="1"/>
    <col min="10" max="10" width="11.28515625" style="162" bestFit="1" customWidth="1"/>
    <col min="11" max="11" width="6.710937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42578125" style="162" bestFit="1" customWidth="1"/>
    <col min="16" max="16" width="11.28515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7.85546875" style="162" bestFit="1" customWidth="1"/>
    <col min="22" max="22" width="14.28515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94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123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20805</v>
      </c>
      <c r="D9" s="201">
        <v>4217495.145990802</v>
      </c>
      <c r="E9" s="151">
        <v>1630</v>
      </c>
      <c r="F9" s="201">
        <v>2178261.101154353</v>
      </c>
      <c r="G9" s="151">
        <v>1</v>
      </c>
      <c r="H9" s="201">
        <v>10000</v>
      </c>
      <c r="I9" s="151">
        <v>113</v>
      </c>
      <c r="J9" s="201">
        <v>27975.697504241292</v>
      </c>
      <c r="K9" s="151">
        <v>172</v>
      </c>
      <c r="L9" s="201">
        <v>106446.99265135011</v>
      </c>
      <c r="M9" s="151">
        <v>2</v>
      </c>
      <c r="N9" s="201">
        <v>11236.071446531401</v>
      </c>
      <c r="O9" s="151">
        <v>3</v>
      </c>
      <c r="P9" s="201">
        <v>38966.050643282106</v>
      </c>
      <c r="Q9" s="151">
        <v>229</v>
      </c>
      <c r="R9" s="201">
        <v>15375.187754595094</v>
      </c>
      <c r="S9" s="151">
        <v>22955</v>
      </c>
      <c r="T9" s="201">
        <v>6605756.2471451545</v>
      </c>
      <c r="U9" s="151">
        <v>3806</v>
      </c>
      <c r="V9" s="201">
        <v>3507528.7656502947</v>
      </c>
      <c r="W9" s="151">
        <v>26761</v>
      </c>
      <c r="X9" s="201">
        <v>10113285.01279545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20550</v>
      </c>
      <c r="D10" s="201">
        <v>4165704.1377450302</v>
      </c>
      <c r="E10" s="151">
        <v>2298</v>
      </c>
      <c r="F10" s="201">
        <v>3070548.6431844509</v>
      </c>
      <c r="G10" s="151">
        <v>0</v>
      </c>
      <c r="H10" s="201">
        <v>0</v>
      </c>
      <c r="I10" s="151">
        <v>91</v>
      </c>
      <c r="J10" s="201">
        <v>22398.459721914831</v>
      </c>
      <c r="K10" s="151">
        <v>138</v>
      </c>
      <c r="L10" s="201">
        <v>85225.709816842354</v>
      </c>
      <c r="M10" s="151">
        <v>2</v>
      </c>
      <c r="N10" s="201">
        <v>8996.04714733336</v>
      </c>
      <c r="O10" s="151">
        <v>3</v>
      </c>
      <c r="P10" s="201">
        <v>31197.774987498662</v>
      </c>
      <c r="Q10" s="151">
        <v>183</v>
      </c>
      <c r="R10" s="201">
        <v>12309.988824620586</v>
      </c>
      <c r="S10" s="151">
        <v>23265</v>
      </c>
      <c r="T10" s="201">
        <v>7396380.7614276903</v>
      </c>
      <c r="U10" s="151">
        <v>454</v>
      </c>
      <c r="V10" s="201">
        <v>416114.26654204709</v>
      </c>
      <c r="W10" s="151">
        <v>23719</v>
      </c>
      <c r="X10" s="201">
        <v>7812495.0279697375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815</v>
      </c>
      <c r="D11" s="201">
        <v>164989.1694678948</v>
      </c>
      <c r="E11" s="151">
        <v>310</v>
      </c>
      <c r="F11" s="201">
        <v>409635.48399225395</v>
      </c>
      <c r="G11" s="151">
        <v>0</v>
      </c>
      <c r="H11" s="201">
        <v>0</v>
      </c>
      <c r="I11" s="151">
        <v>137</v>
      </c>
      <c r="J11" s="201">
        <v>33928.629828738063</v>
      </c>
      <c r="K11" s="151">
        <v>208</v>
      </c>
      <c r="L11" s="201">
        <v>129097.78601597039</v>
      </c>
      <c r="M11" s="151">
        <v>3</v>
      </c>
      <c r="N11" s="201">
        <v>13626.988523907983</v>
      </c>
      <c r="O11" s="151">
        <v>4</v>
      </c>
      <c r="P11" s="201">
        <v>47257.613790088559</v>
      </c>
      <c r="Q11" s="151">
        <v>277</v>
      </c>
      <c r="R11" s="201">
        <v>18646.864972496805</v>
      </c>
      <c r="S11" s="151">
        <v>1754</v>
      </c>
      <c r="T11" s="201">
        <v>817182.53659135057</v>
      </c>
      <c r="U11" s="151">
        <v>469</v>
      </c>
      <c r="V11" s="201">
        <v>429861.49447543407</v>
      </c>
      <c r="W11" s="151">
        <v>2223</v>
      </c>
      <c r="X11" s="201">
        <v>1247044.0310667846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80381</v>
      </c>
      <c r="D12" s="201">
        <v>16294779.775832653</v>
      </c>
      <c r="E12" s="151">
        <v>2277</v>
      </c>
      <c r="F12" s="201">
        <v>3042418.5049002329</v>
      </c>
      <c r="G12" s="151">
        <v>2</v>
      </c>
      <c r="H12" s="201">
        <v>280000</v>
      </c>
      <c r="I12" s="151">
        <v>771</v>
      </c>
      <c r="J12" s="201">
        <v>190311.11203475631</v>
      </c>
      <c r="K12" s="151">
        <v>1169</v>
      </c>
      <c r="L12" s="201">
        <v>724130.1326325367</v>
      </c>
      <c r="M12" s="151">
        <v>16</v>
      </c>
      <c r="N12" s="201">
        <v>76435.95844454554</v>
      </c>
      <c r="O12" s="151">
        <v>23</v>
      </c>
      <c r="P12" s="201">
        <v>265075.51521821343</v>
      </c>
      <c r="Q12" s="151">
        <v>1555</v>
      </c>
      <c r="R12" s="201">
        <v>104593.24843916937</v>
      </c>
      <c r="S12" s="151">
        <v>86194</v>
      </c>
      <c r="T12" s="201">
        <v>20977744.247502103</v>
      </c>
      <c r="U12" s="151">
        <v>2026</v>
      </c>
      <c r="V12" s="201">
        <v>1866827.8255752253</v>
      </c>
      <c r="W12" s="151">
        <v>88220</v>
      </c>
      <c r="X12" s="201">
        <v>22844572.073077329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591</v>
      </c>
      <c r="D13" s="201">
        <v>119784.23097642715</v>
      </c>
      <c r="E13" s="151">
        <v>223</v>
      </c>
      <c r="F13" s="201">
        <v>293182.37497753021</v>
      </c>
      <c r="G13" s="151">
        <v>0</v>
      </c>
      <c r="H13" s="201">
        <v>0</v>
      </c>
      <c r="I13" s="151">
        <v>55</v>
      </c>
      <c r="J13" s="201">
        <v>13535.665014588099</v>
      </c>
      <c r="K13" s="151">
        <v>83</v>
      </c>
      <c r="L13" s="201">
        <v>51502.945873666147</v>
      </c>
      <c r="M13" s="151">
        <v>1</v>
      </c>
      <c r="N13" s="201">
        <v>5436.4220644425377</v>
      </c>
      <c r="O13" s="151">
        <v>2</v>
      </c>
      <c r="P13" s="201">
        <v>18853.19958042082</v>
      </c>
      <c r="Q13" s="151">
        <v>111</v>
      </c>
      <c r="R13" s="201">
        <v>7439.0778264257706</v>
      </c>
      <c r="S13" s="151">
        <v>1066</v>
      </c>
      <c r="T13" s="201">
        <v>509733.91631350067</v>
      </c>
      <c r="U13" s="151">
        <v>803</v>
      </c>
      <c r="V13" s="201">
        <v>740143.2711762453</v>
      </c>
      <c r="W13" s="151">
        <v>1869</v>
      </c>
      <c r="X13" s="201">
        <v>1249877.1874897459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13485</v>
      </c>
      <c r="D14" s="201">
        <v>2733622.4300333508</v>
      </c>
      <c r="E14" s="151">
        <v>5058</v>
      </c>
      <c r="F14" s="201">
        <v>6757553.0753108477</v>
      </c>
      <c r="G14" s="151">
        <v>0</v>
      </c>
      <c r="H14" s="201">
        <v>0</v>
      </c>
      <c r="I14" s="151">
        <v>605</v>
      </c>
      <c r="J14" s="201">
        <v>149393.11260633956</v>
      </c>
      <c r="K14" s="151">
        <v>917</v>
      </c>
      <c r="L14" s="201">
        <v>568437.92929053644</v>
      </c>
      <c r="M14" s="151">
        <v>13</v>
      </c>
      <c r="N14" s="201">
        <v>60001.781425112182</v>
      </c>
      <c r="O14" s="151">
        <v>18</v>
      </c>
      <c r="P14" s="201">
        <v>208082.73290392972</v>
      </c>
      <c r="Q14" s="151">
        <v>1221</v>
      </c>
      <c r="R14" s="201">
        <v>82105.089791509439</v>
      </c>
      <c r="S14" s="151">
        <v>21317</v>
      </c>
      <c r="T14" s="201">
        <v>10559196.151361626</v>
      </c>
      <c r="U14" s="151">
        <v>43586</v>
      </c>
      <c r="V14" s="201">
        <v>40170823.094829068</v>
      </c>
      <c r="W14" s="151">
        <v>64903</v>
      </c>
      <c r="X14" s="201">
        <v>50730019.246190697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10243</v>
      </c>
      <c r="D15" s="201">
        <v>2076316.905863923</v>
      </c>
      <c r="E15" s="151">
        <v>513</v>
      </c>
      <c r="F15" s="201">
        <v>683154.66663429968</v>
      </c>
      <c r="G15" s="151">
        <v>0</v>
      </c>
      <c r="H15" s="201">
        <v>0</v>
      </c>
      <c r="I15" s="151">
        <v>83</v>
      </c>
      <c r="J15" s="201">
        <v>20609.623223734612</v>
      </c>
      <c r="K15" s="151">
        <v>127</v>
      </c>
      <c r="L15" s="201">
        <v>78419.221236981626</v>
      </c>
      <c r="M15" s="151">
        <v>2</v>
      </c>
      <c r="N15" s="201">
        <v>8277.5844639036168</v>
      </c>
      <c r="O15" s="151">
        <v>3</v>
      </c>
      <c r="P15" s="201">
        <v>28706.187652810251</v>
      </c>
      <c r="Q15" s="151">
        <v>168</v>
      </c>
      <c r="R15" s="201">
        <v>11326.860628527404</v>
      </c>
      <c r="S15" s="151">
        <v>11139</v>
      </c>
      <c r="T15" s="201">
        <v>2906811.0497041801</v>
      </c>
      <c r="U15" s="151">
        <v>416</v>
      </c>
      <c r="V15" s="201">
        <v>380779.58786119439</v>
      </c>
      <c r="W15" s="151">
        <v>11555</v>
      </c>
      <c r="X15" s="201">
        <v>3287590.6375653744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22</v>
      </c>
      <c r="D16" s="201">
        <v>4186.1789747010289</v>
      </c>
      <c r="E16" s="151">
        <v>62</v>
      </c>
      <c r="F16" s="201">
        <v>78907.972253995584</v>
      </c>
      <c r="G16" s="151">
        <v>0</v>
      </c>
      <c r="H16" s="201">
        <v>0</v>
      </c>
      <c r="I16" s="151">
        <v>44</v>
      </c>
      <c r="J16" s="201">
        <v>10918.117238646206</v>
      </c>
      <c r="K16" s="151">
        <v>67</v>
      </c>
      <c r="L16" s="201">
        <v>41543.226770040492</v>
      </c>
      <c r="M16" s="151">
        <v>1</v>
      </c>
      <c r="N16" s="201">
        <v>4385.1183812820509</v>
      </c>
      <c r="O16" s="151">
        <v>1</v>
      </c>
      <c r="P16" s="201">
        <v>15207.338769154216</v>
      </c>
      <c r="Q16" s="151">
        <v>89</v>
      </c>
      <c r="R16" s="201">
        <v>6000.4974834109807</v>
      </c>
      <c r="S16" s="151">
        <v>286</v>
      </c>
      <c r="T16" s="201">
        <v>161148.44987123058</v>
      </c>
      <c r="U16" s="151">
        <v>533</v>
      </c>
      <c r="V16" s="201">
        <v>488881.34442369721</v>
      </c>
      <c r="W16" s="151">
        <v>819</v>
      </c>
      <c r="X16" s="201">
        <v>650029.79429492773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368</v>
      </c>
      <c r="D17" s="201">
        <v>74596.72114836218</v>
      </c>
      <c r="E17" s="151">
        <v>727</v>
      </c>
      <c r="F17" s="201">
        <v>968795.84391818743</v>
      </c>
      <c r="G17" s="151">
        <v>0</v>
      </c>
      <c r="H17" s="201">
        <v>0</v>
      </c>
      <c r="I17" s="151">
        <v>502</v>
      </c>
      <c r="J17" s="201">
        <v>123935.59834449655</v>
      </c>
      <c r="K17" s="151">
        <v>761</v>
      </c>
      <c r="L17" s="201">
        <v>471572.57559770328</v>
      </c>
      <c r="M17" s="151">
        <v>10</v>
      </c>
      <c r="N17" s="201">
        <v>49777.105201979793</v>
      </c>
      <c r="O17" s="151">
        <v>15</v>
      </c>
      <c r="P17" s="201">
        <v>172624.14282485624</v>
      </c>
      <c r="Q17" s="151">
        <v>1013</v>
      </c>
      <c r="R17" s="201">
        <v>68113.872540115524</v>
      </c>
      <c r="S17" s="151">
        <v>3396</v>
      </c>
      <c r="T17" s="201">
        <v>1929415.8595757012</v>
      </c>
      <c r="U17" s="151">
        <v>57612</v>
      </c>
      <c r="V17" s="201">
        <v>53098167.147495933</v>
      </c>
      <c r="W17" s="151">
        <v>61008</v>
      </c>
      <c r="X17" s="201">
        <v>55027583.007071637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1607</v>
      </c>
      <c r="D18" s="201">
        <v>325765.63424030389</v>
      </c>
      <c r="E18" s="151">
        <v>75</v>
      </c>
      <c r="F18" s="201">
        <v>96664.548706500762</v>
      </c>
      <c r="G18" s="151">
        <v>4</v>
      </c>
      <c r="H18" s="201">
        <v>80000</v>
      </c>
      <c r="I18" s="151">
        <v>269</v>
      </c>
      <c r="J18" s="201">
        <v>66562.22128012465</v>
      </c>
      <c r="K18" s="151">
        <v>409</v>
      </c>
      <c r="L18" s="201">
        <v>253267.9758346967</v>
      </c>
      <c r="M18" s="151">
        <v>6</v>
      </c>
      <c r="N18" s="201">
        <v>26733.841893662429</v>
      </c>
      <c r="O18" s="151">
        <v>8</v>
      </c>
      <c r="P18" s="201">
        <v>92711.428729792024</v>
      </c>
      <c r="Q18" s="151">
        <v>544</v>
      </c>
      <c r="R18" s="201">
        <v>36581.988684631244</v>
      </c>
      <c r="S18" s="151">
        <v>2922</v>
      </c>
      <c r="T18" s="201">
        <v>978287.63936971175</v>
      </c>
      <c r="U18" s="151">
        <v>186</v>
      </c>
      <c r="V18" s="201">
        <v>168590.13726162643</v>
      </c>
      <c r="W18" s="151">
        <v>3108</v>
      </c>
      <c r="X18" s="201">
        <v>1146877.7766313381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37327</v>
      </c>
      <c r="D19" s="201">
        <v>7623804.5563899847</v>
      </c>
      <c r="E19" s="151">
        <v>9145</v>
      </c>
      <c r="F19" s="201">
        <v>12218079.645531116</v>
      </c>
      <c r="G19" s="151">
        <v>25</v>
      </c>
      <c r="H19" s="201">
        <v>1380000</v>
      </c>
      <c r="I19" s="151">
        <v>1133</v>
      </c>
      <c r="J19" s="201">
        <v>279756.97504241293</v>
      </c>
      <c r="K19" s="151">
        <v>1718</v>
      </c>
      <c r="L19" s="201">
        <v>1064469.9265135012</v>
      </c>
      <c r="M19" s="151">
        <v>24</v>
      </c>
      <c r="N19" s="201">
        <v>112360.71446531401</v>
      </c>
      <c r="O19" s="151">
        <v>34</v>
      </c>
      <c r="P19" s="201">
        <v>389660.5064328211</v>
      </c>
      <c r="Q19" s="151">
        <v>2286</v>
      </c>
      <c r="R19" s="201">
        <v>153751.87754595093</v>
      </c>
      <c r="S19" s="151">
        <v>51692</v>
      </c>
      <c r="T19" s="201">
        <v>23221884.201921102</v>
      </c>
      <c r="U19" s="151">
        <v>89367</v>
      </c>
      <c r="V19" s="201">
        <v>82364253.659421757</v>
      </c>
      <c r="W19" s="151">
        <v>141059</v>
      </c>
      <c r="X19" s="201">
        <v>105586137.86134286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31452</v>
      </c>
      <c r="D20" s="201">
        <v>6375777.1623320086</v>
      </c>
      <c r="E20" s="151">
        <v>11246</v>
      </c>
      <c r="F20" s="201">
        <v>15024729.629857328</v>
      </c>
      <c r="G20" s="151">
        <v>15</v>
      </c>
      <c r="H20" s="201">
        <v>530000</v>
      </c>
      <c r="I20" s="151">
        <v>1161</v>
      </c>
      <c r="J20" s="201">
        <v>286792.8629647296</v>
      </c>
      <c r="K20" s="151">
        <v>1761</v>
      </c>
      <c r="L20" s="201">
        <v>1091241.3451653158</v>
      </c>
      <c r="M20" s="151">
        <v>24</v>
      </c>
      <c r="N20" s="201">
        <v>115186.58643411666</v>
      </c>
      <c r="O20" s="151">
        <v>35</v>
      </c>
      <c r="P20" s="201">
        <v>399460.46816960652</v>
      </c>
      <c r="Q20" s="151">
        <v>2344</v>
      </c>
      <c r="R20" s="201">
        <v>157618.73726623159</v>
      </c>
      <c r="S20" s="151">
        <v>48038</v>
      </c>
      <c r="T20" s="201">
        <v>23980806.792189334</v>
      </c>
      <c r="U20" s="151">
        <v>14755</v>
      </c>
      <c r="V20" s="201">
        <v>13600482.333014807</v>
      </c>
      <c r="W20" s="151">
        <v>62793</v>
      </c>
      <c r="X20" s="201">
        <v>37581289.125204138</v>
      </c>
    </row>
    <row r="21" spans="1:24" s="193" customFormat="1" ht="20.25" customHeight="1" x14ac:dyDescent="0.25">
      <c r="A21" s="152" t="s">
        <v>20</v>
      </c>
      <c r="B21" s="153"/>
      <c r="C21" s="154">
        <v>217646</v>
      </c>
      <c r="D21" s="202">
        <v>44176822.048995443</v>
      </c>
      <c r="E21" s="155">
        <v>33564</v>
      </c>
      <c r="F21" s="202">
        <v>44821931.490421094</v>
      </c>
      <c r="G21" s="155">
        <v>47</v>
      </c>
      <c r="H21" s="202">
        <v>2280000</v>
      </c>
      <c r="I21" s="155">
        <v>4964</v>
      </c>
      <c r="J21" s="202">
        <v>1226118.0748047228</v>
      </c>
      <c r="K21" s="155">
        <v>7530</v>
      </c>
      <c r="L21" s="202">
        <v>4665355.7673991416</v>
      </c>
      <c r="M21" s="155">
        <v>104</v>
      </c>
      <c r="N21" s="202">
        <v>492454.21989213157</v>
      </c>
      <c r="O21" s="155">
        <v>149</v>
      </c>
      <c r="P21" s="202">
        <v>1707802.9597024736</v>
      </c>
      <c r="Q21" s="155">
        <v>10020</v>
      </c>
      <c r="R21" s="202">
        <v>673863.29175768478</v>
      </c>
      <c r="S21" s="155">
        <v>274024</v>
      </c>
      <c r="T21" s="202">
        <v>100044347.85297267</v>
      </c>
      <c r="U21" s="155">
        <v>214013</v>
      </c>
      <c r="V21" s="202">
        <v>197232452.92772734</v>
      </c>
      <c r="W21" s="155">
        <v>488037</v>
      </c>
      <c r="X21" s="202">
        <v>297276800.78069997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923</v>
      </c>
      <c r="D22" s="201">
        <v>187228.54438512088</v>
      </c>
      <c r="E22" s="151">
        <v>1808</v>
      </c>
      <c r="F22" s="201">
        <v>2414575.389901353</v>
      </c>
      <c r="G22" s="151">
        <v>1</v>
      </c>
      <c r="H22" s="201">
        <v>60000</v>
      </c>
      <c r="I22" s="151">
        <v>660</v>
      </c>
      <c r="J22" s="201">
        <v>163116.0266626169</v>
      </c>
      <c r="K22" s="151">
        <v>1002</v>
      </c>
      <c r="L22" s="201">
        <v>620653.35417787672</v>
      </c>
      <c r="M22" s="151">
        <v>14</v>
      </c>
      <c r="N22" s="201">
        <v>65513.409607664769</v>
      </c>
      <c r="O22" s="151">
        <v>20</v>
      </c>
      <c r="P22" s="201">
        <v>227196.74298390155</v>
      </c>
      <c r="Q22" s="151">
        <v>1333</v>
      </c>
      <c r="R22" s="201">
        <v>89647.077980488422</v>
      </c>
      <c r="S22" s="151">
        <v>5761</v>
      </c>
      <c r="T22" s="201">
        <v>3827930.5456990222</v>
      </c>
      <c r="U22" s="151">
        <v>4534</v>
      </c>
      <c r="V22" s="201">
        <v>4179234.8579303096</v>
      </c>
      <c r="W22" s="151">
        <v>10295</v>
      </c>
      <c r="X22" s="201">
        <v>8007165.4036293318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13</v>
      </c>
      <c r="D23" s="201">
        <v>2319.4839568477805</v>
      </c>
      <c r="E23" s="151">
        <v>41</v>
      </c>
      <c r="F23" s="201">
        <v>48619.174161578267</v>
      </c>
      <c r="G23" s="151">
        <v>0</v>
      </c>
      <c r="H23" s="201">
        <v>0</v>
      </c>
      <c r="I23" s="151">
        <v>280</v>
      </c>
      <c r="J23" s="201">
        <v>69221.398761367207</v>
      </c>
      <c r="K23" s="151">
        <v>425</v>
      </c>
      <c r="L23" s="201">
        <v>263386.09516886342</v>
      </c>
      <c r="M23" s="151">
        <v>6</v>
      </c>
      <c r="N23" s="201">
        <v>27801.865601157806</v>
      </c>
      <c r="O23" s="151">
        <v>9</v>
      </c>
      <c r="P23" s="201">
        <v>96415.273625450631</v>
      </c>
      <c r="Q23" s="151">
        <v>566</v>
      </c>
      <c r="R23" s="201">
        <v>38043.44833333874</v>
      </c>
      <c r="S23" s="151">
        <v>1340</v>
      </c>
      <c r="T23" s="201">
        <v>545806.73960860376</v>
      </c>
      <c r="U23" s="151">
        <v>240</v>
      </c>
      <c r="V23" s="201">
        <v>217874.14637350448</v>
      </c>
      <c r="W23" s="151">
        <v>1580</v>
      </c>
      <c r="X23" s="201">
        <v>763680.88598210819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3565</v>
      </c>
      <c r="D24" s="201">
        <v>722766.55216516135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3565</v>
      </c>
      <c r="T24" s="201">
        <v>722766.55216516135</v>
      </c>
      <c r="U24" s="151">
        <v>74</v>
      </c>
      <c r="V24" s="201">
        <v>64064.68029221044</v>
      </c>
      <c r="W24" s="151">
        <v>3639</v>
      </c>
      <c r="X24" s="201">
        <v>786831.23245737178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118</v>
      </c>
      <c r="D25" s="201">
        <v>23573.583434540018</v>
      </c>
      <c r="E25" s="151">
        <v>244</v>
      </c>
      <c r="F25" s="201">
        <v>321936.66910211847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362</v>
      </c>
      <c r="T25" s="201">
        <v>345510.25253665849</v>
      </c>
      <c r="U25" s="151">
        <v>368</v>
      </c>
      <c r="V25" s="201">
        <v>337395.54317548755</v>
      </c>
      <c r="W25" s="151">
        <v>730</v>
      </c>
      <c r="X25" s="201">
        <v>682905.79571214609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390</v>
      </c>
      <c r="D26" s="201">
        <v>79219.282222179711</v>
      </c>
      <c r="E26" s="151">
        <v>49</v>
      </c>
      <c r="F26" s="201">
        <v>60554.476577742586</v>
      </c>
      <c r="G26" s="151">
        <v>0</v>
      </c>
      <c r="H26" s="201">
        <v>0</v>
      </c>
      <c r="I26" s="151">
        <v>10</v>
      </c>
      <c r="J26" s="201">
        <v>2499.3178234879065</v>
      </c>
      <c r="K26" s="151">
        <v>15</v>
      </c>
      <c r="L26" s="201">
        <v>9509.8564012522456</v>
      </c>
      <c r="M26" s="151">
        <v>0</v>
      </c>
      <c r="N26" s="201">
        <v>1003.818175687737</v>
      </c>
      <c r="O26" s="151">
        <v>0</v>
      </c>
      <c r="P26" s="201">
        <v>3481.1837977917316</v>
      </c>
      <c r="Q26" s="151">
        <v>20</v>
      </c>
      <c r="R26" s="201">
        <v>1373.6022413277335</v>
      </c>
      <c r="S26" s="151">
        <v>484</v>
      </c>
      <c r="T26" s="201">
        <v>157641.53723946965</v>
      </c>
      <c r="U26" s="151">
        <v>124</v>
      </c>
      <c r="V26" s="201">
        <v>111256.83060109289</v>
      </c>
      <c r="W26" s="151">
        <v>608</v>
      </c>
      <c r="X26" s="201">
        <v>268898.36784056254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88</v>
      </c>
      <c r="D27" s="201">
        <v>17473.722649334908</v>
      </c>
      <c r="E27" s="151">
        <v>116</v>
      </c>
      <c r="F27" s="201">
        <v>150411.39485222907</v>
      </c>
      <c r="G27" s="151">
        <v>0</v>
      </c>
      <c r="H27" s="201">
        <v>0</v>
      </c>
      <c r="I27" s="151">
        <v>43</v>
      </c>
      <c r="J27" s="201">
        <v>10529.280966681945</v>
      </c>
      <c r="K27" s="151">
        <v>65</v>
      </c>
      <c r="L27" s="201">
        <v>40063.712210016274</v>
      </c>
      <c r="M27" s="151">
        <v>1</v>
      </c>
      <c r="N27" s="201">
        <v>4228.9473999461616</v>
      </c>
      <c r="O27" s="151">
        <v>1</v>
      </c>
      <c r="P27" s="201">
        <v>14665.746772636261</v>
      </c>
      <c r="Q27" s="151">
        <v>86</v>
      </c>
      <c r="R27" s="201">
        <v>5786.7966208555099</v>
      </c>
      <c r="S27" s="151">
        <v>400</v>
      </c>
      <c r="T27" s="201">
        <v>243159.60147170018</v>
      </c>
      <c r="U27" s="151">
        <v>492</v>
      </c>
      <c r="V27" s="201">
        <v>451707.52147496323</v>
      </c>
      <c r="W27" s="151">
        <v>892</v>
      </c>
      <c r="X27" s="201">
        <v>694867.12294666353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1129</v>
      </c>
      <c r="D28" s="201">
        <v>229102.67448038753</v>
      </c>
      <c r="E28" s="151">
        <v>0</v>
      </c>
      <c r="F28" s="201">
        <v>0</v>
      </c>
      <c r="G28" s="151">
        <v>0</v>
      </c>
      <c r="H28" s="201">
        <v>0</v>
      </c>
      <c r="I28" s="151">
        <v>26</v>
      </c>
      <c r="J28" s="201">
        <v>6381.3178613689088</v>
      </c>
      <c r="K28" s="151">
        <v>39</v>
      </c>
      <c r="L28" s="201">
        <v>24280.792119377311</v>
      </c>
      <c r="M28" s="151">
        <v>1</v>
      </c>
      <c r="N28" s="201">
        <v>2562.9725014898277</v>
      </c>
      <c r="O28" s="151">
        <v>1</v>
      </c>
      <c r="P28" s="201">
        <v>8888.2414788508486</v>
      </c>
      <c r="Q28" s="151">
        <v>52</v>
      </c>
      <c r="R28" s="201">
        <v>3507.1139951174946</v>
      </c>
      <c r="S28" s="151">
        <v>1248</v>
      </c>
      <c r="T28" s="201">
        <v>274723.11243659194</v>
      </c>
      <c r="U28" s="151">
        <v>300</v>
      </c>
      <c r="V28" s="201">
        <v>273125.87986860628</v>
      </c>
      <c r="W28" s="151">
        <v>1548</v>
      </c>
      <c r="X28" s="201">
        <v>547848.99230519822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4802</v>
      </c>
      <c r="D29" s="201">
        <v>973471.98549696605</v>
      </c>
      <c r="E29" s="151">
        <v>229</v>
      </c>
      <c r="F29" s="201">
        <v>302989.02954857732</v>
      </c>
      <c r="G29" s="151">
        <v>0</v>
      </c>
      <c r="H29" s="201">
        <v>0</v>
      </c>
      <c r="I29" s="151">
        <v>3</v>
      </c>
      <c r="J29" s="201">
        <v>754.0802387010159</v>
      </c>
      <c r="K29" s="151">
        <v>5</v>
      </c>
      <c r="L29" s="201">
        <v>2869.2608509713118</v>
      </c>
      <c r="M29" s="151">
        <v>3</v>
      </c>
      <c r="N29" s="201">
        <v>302.86642315808291</v>
      </c>
      <c r="O29" s="151">
        <v>0</v>
      </c>
      <c r="P29" s="201">
        <v>1050.3233660525289</v>
      </c>
      <c r="Q29" s="151">
        <v>3</v>
      </c>
      <c r="R29" s="201">
        <v>414.43560970375313</v>
      </c>
      <c r="S29" s="151">
        <v>5045</v>
      </c>
      <c r="T29" s="201">
        <v>1281851.9815341302</v>
      </c>
      <c r="U29" s="151">
        <v>872</v>
      </c>
      <c r="V29" s="201">
        <v>804055.96030336712</v>
      </c>
      <c r="W29" s="151">
        <v>5917</v>
      </c>
      <c r="X29" s="201">
        <v>2085907.9418374973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6742</v>
      </c>
      <c r="D30" s="201">
        <v>1366665.8421258412</v>
      </c>
      <c r="E30" s="151">
        <v>8084</v>
      </c>
      <c r="F30" s="201">
        <v>10801150.95652655</v>
      </c>
      <c r="G30" s="151">
        <v>22</v>
      </c>
      <c r="H30" s="201">
        <v>1130000</v>
      </c>
      <c r="I30" s="151">
        <v>9</v>
      </c>
      <c r="J30" s="201">
        <v>2203.6033788481677</v>
      </c>
      <c r="K30" s="151">
        <v>14</v>
      </c>
      <c r="L30" s="201">
        <v>8384.6686088587903</v>
      </c>
      <c r="M30" s="151">
        <v>3</v>
      </c>
      <c r="N30" s="201">
        <v>885.0483531573168</v>
      </c>
      <c r="O30" s="151">
        <v>0</v>
      </c>
      <c r="P30" s="201">
        <v>3069.2968725761875</v>
      </c>
      <c r="Q30" s="151">
        <v>18</v>
      </c>
      <c r="R30" s="201">
        <v>1211.0802842829628</v>
      </c>
      <c r="S30" s="151">
        <v>14892</v>
      </c>
      <c r="T30" s="201">
        <v>13313570.496150114</v>
      </c>
      <c r="U30" s="151">
        <v>7559</v>
      </c>
      <c r="V30" s="201">
        <v>6967680.9579499401</v>
      </c>
      <c r="W30" s="151">
        <v>22451</v>
      </c>
      <c r="X30" s="201">
        <v>20281251.454100054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2467</v>
      </c>
      <c r="D31" s="201">
        <v>500079.15344651125</v>
      </c>
      <c r="E31" s="151">
        <v>4778</v>
      </c>
      <c r="F31" s="201">
        <v>6383394.465944455</v>
      </c>
      <c r="G31" s="151">
        <v>0</v>
      </c>
      <c r="H31" s="201">
        <v>0</v>
      </c>
      <c r="I31" s="151">
        <v>662</v>
      </c>
      <c r="J31" s="201">
        <v>163510.74067443822</v>
      </c>
      <c r="K31" s="151">
        <v>1004</v>
      </c>
      <c r="L31" s="201">
        <v>622155.23342536844</v>
      </c>
      <c r="M31" s="151">
        <v>14</v>
      </c>
      <c r="N31" s="201">
        <v>65671.941306011126</v>
      </c>
      <c r="O31" s="151">
        <v>20</v>
      </c>
      <c r="P31" s="201">
        <v>227746.52181146826</v>
      </c>
      <c r="Q31" s="151">
        <v>1336</v>
      </c>
      <c r="R31" s="201">
        <v>89864.009195168663</v>
      </c>
      <c r="S31" s="151">
        <v>10281</v>
      </c>
      <c r="T31" s="201">
        <v>8052422.0658034207</v>
      </c>
      <c r="U31" s="151">
        <v>16866</v>
      </c>
      <c r="V31" s="201">
        <v>15544838.656932345</v>
      </c>
      <c r="W31" s="151">
        <v>27147</v>
      </c>
      <c r="X31" s="201">
        <v>23597260.722735763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3785</v>
      </c>
      <c r="D32" s="201">
        <v>767241.48256789055</v>
      </c>
      <c r="E32" s="151">
        <v>363</v>
      </c>
      <c r="F32" s="201">
        <v>482938.34687001311</v>
      </c>
      <c r="G32" s="151">
        <v>0</v>
      </c>
      <c r="H32" s="201">
        <v>0</v>
      </c>
      <c r="I32" s="151">
        <v>112</v>
      </c>
      <c r="J32" s="201">
        <v>27668.272256941946</v>
      </c>
      <c r="K32" s="151">
        <v>170</v>
      </c>
      <c r="L32" s="201">
        <v>105277.24547935728</v>
      </c>
      <c r="M32" s="151">
        <v>2</v>
      </c>
      <c r="N32" s="201">
        <v>11112.598133932157</v>
      </c>
      <c r="O32" s="151">
        <v>3</v>
      </c>
      <c r="P32" s="201">
        <v>38537.852284564731</v>
      </c>
      <c r="Q32" s="151">
        <v>226</v>
      </c>
      <c r="R32" s="201">
        <v>15206.229647401744</v>
      </c>
      <c r="S32" s="151">
        <v>4661</v>
      </c>
      <c r="T32" s="201">
        <v>1447982.0272401015</v>
      </c>
      <c r="U32" s="151">
        <v>55223</v>
      </c>
      <c r="V32" s="201">
        <v>50895954.7721048</v>
      </c>
      <c r="W32" s="151">
        <v>59884</v>
      </c>
      <c r="X32" s="201">
        <v>52343936.799344905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494</v>
      </c>
      <c r="D33" s="201">
        <v>100483.64336586389</v>
      </c>
      <c r="E33" s="151">
        <v>757</v>
      </c>
      <c r="F33" s="201">
        <v>1009630.4897249694</v>
      </c>
      <c r="G33" s="151">
        <v>0</v>
      </c>
      <c r="H33" s="201">
        <v>0</v>
      </c>
      <c r="I33" s="151">
        <v>30</v>
      </c>
      <c r="J33" s="201">
        <v>7439.3205927801746</v>
      </c>
      <c r="K33" s="151">
        <v>46</v>
      </c>
      <c r="L33" s="201">
        <v>28306.472228285023</v>
      </c>
      <c r="M33" s="151">
        <v>1</v>
      </c>
      <c r="N33" s="201">
        <v>2987.9054018745305</v>
      </c>
      <c r="O33" s="151">
        <v>1</v>
      </c>
      <c r="P33" s="201">
        <v>10361.884379323732</v>
      </c>
      <c r="Q33" s="151">
        <v>61</v>
      </c>
      <c r="R33" s="201">
        <v>4088.582630094566</v>
      </c>
      <c r="S33" s="151">
        <v>1390</v>
      </c>
      <c r="T33" s="201">
        <v>1163298.2983231912</v>
      </c>
      <c r="U33" s="151">
        <v>5340</v>
      </c>
      <c r="V33" s="201">
        <v>4920982.8642417639</v>
      </c>
      <c r="W33" s="151">
        <v>6730</v>
      </c>
      <c r="X33" s="201">
        <v>6084281.1625649547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1214</v>
      </c>
      <c r="D34" s="201">
        <v>246159.80675902485</v>
      </c>
      <c r="E34" s="151">
        <v>1815</v>
      </c>
      <c r="F34" s="201">
        <v>2424305.7294945908</v>
      </c>
      <c r="G34" s="151">
        <v>0</v>
      </c>
      <c r="H34" s="201">
        <v>0</v>
      </c>
      <c r="I34" s="151">
        <v>422</v>
      </c>
      <c r="J34" s="201">
        <v>104164.83113281334</v>
      </c>
      <c r="K34" s="151">
        <v>640</v>
      </c>
      <c r="L34" s="201">
        <v>396345.1854039632</v>
      </c>
      <c r="M34" s="151">
        <v>9</v>
      </c>
      <c r="N34" s="201">
        <v>41836.436237085007</v>
      </c>
      <c r="O34" s="151">
        <v>13</v>
      </c>
      <c r="P34" s="201">
        <v>145086.35877817808</v>
      </c>
      <c r="Q34" s="151">
        <v>851</v>
      </c>
      <c r="R34" s="201">
        <v>57248.039511790252</v>
      </c>
      <c r="S34" s="151">
        <v>4964</v>
      </c>
      <c r="T34" s="201">
        <v>3415146.3873174461</v>
      </c>
      <c r="U34" s="151">
        <v>6242</v>
      </c>
      <c r="V34" s="201">
        <v>5753065.3659263132</v>
      </c>
      <c r="W34" s="151">
        <v>11206</v>
      </c>
      <c r="X34" s="201">
        <v>9168211.7532437593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488</v>
      </c>
      <c r="D35" s="201">
        <v>99111.758222919656</v>
      </c>
      <c r="E35" s="151">
        <v>359</v>
      </c>
      <c r="F35" s="201">
        <v>477633.16303264938</v>
      </c>
      <c r="G35" s="151">
        <v>0</v>
      </c>
      <c r="H35" s="201">
        <v>0</v>
      </c>
      <c r="I35" s="151">
        <v>52</v>
      </c>
      <c r="J35" s="201">
        <v>12847.92219846735</v>
      </c>
      <c r="K35" s="151">
        <v>79</v>
      </c>
      <c r="L35" s="201">
        <v>48886.09764378643</v>
      </c>
      <c r="M35" s="151">
        <v>1</v>
      </c>
      <c r="N35" s="201">
        <v>5160.1991957330119</v>
      </c>
      <c r="O35" s="151">
        <v>2</v>
      </c>
      <c r="P35" s="201">
        <v>17895.274531422427</v>
      </c>
      <c r="Q35" s="151">
        <v>105</v>
      </c>
      <c r="R35" s="201">
        <v>7061.1006580950298</v>
      </c>
      <c r="S35" s="151">
        <v>1086</v>
      </c>
      <c r="T35" s="201">
        <v>668595.51548307319</v>
      </c>
      <c r="U35" s="151">
        <v>401</v>
      </c>
      <c r="V35" s="201">
        <v>366034.82426643331</v>
      </c>
      <c r="W35" s="151">
        <v>1487</v>
      </c>
      <c r="X35" s="201">
        <v>1034630.3397495067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312</v>
      </c>
      <c r="D36" s="201">
        <v>63268.543257612037</v>
      </c>
      <c r="E36" s="151">
        <v>217</v>
      </c>
      <c r="F36" s="201">
        <v>286257.85471249599</v>
      </c>
      <c r="G36" s="151">
        <v>1</v>
      </c>
      <c r="H36" s="201">
        <v>10000</v>
      </c>
      <c r="I36" s="151">
        <v>508</v>
      </c>
      <c r="J36" s="201">
        <v>125436.70530059504</v>
      </c>
      <c r="K36" s="151">
        <v>770</v>
      </c>
      <c r="L36" s="201">
        <v>477284.25878631655</v>
      </c>
      <c r="M36" s="151">
        <v>11</v>
      </c>
      <c r="N36" s="201">
        <v>50380.005094111191</v>
      </c>
      <c r="O36" s="151">
        <v>15</v>
      </c>
      <c r="P36" s="201">
        <v>174714.9650345062</v>
      </c>
      <c r="Q36" s="151">
        <v>1025</v>
      </c>
      <c r="R36" s="201">
        <v>68938.867208657524</v>
      </c>
      <c r="S36" s="151">
        <v>2859</v>
      </c>
      <c r="T36" s="201">
        <v>1256281.1993942945</v>
      </c>
      <c r="U36" s="151">
        <v>3128</v>
      </c>
      <c r="V36" s="201">
        <v>2883178.1944506299</v>
      </c>
      <c r="W36" s="151">
        <v>5987</v>
      </c>
      <c r="X36" s="201">
        <v>4139459.3938449244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166</v>
      </c>
      <c r="D37" s="201">
        <v>33409.149087983511</v>
      </c>
      <c r="E37" s="151">
        <v>2513</v>
      </c>
      <c r="F37" s="201">
        <v>3357453.193971809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2679</v>
      </c>
      <c r="T37" s="201">
        <v>3390862.3430597926</v>
      </c>
      <c r="U37" s="151">
        <v>1026</v>
      </c>
      <c r="V37" s="201">
        <v>944477.92028923123</v>
      </c>
      <c r="W37" s="151">
        <v>3705</v>
      </c>
      <c r="X37" s="201">
        <v>4335340.2633490236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1808</v>
      </c>
      <c r="D39" s="201">
        <v>366355.98000589595</v>
      </c>
      <c r="E39" s="151">
        <v>0</v>
      </c>
      <c r="F39" s="201">
        <v>0</v>
      </c>
      <c r="G39" s="151">
        <v>0</v>
      </c>
      <c r="H39" s="201">
        <v>0</v>
      </c>
      <c r="I39" s="151">
        <v>103</v>
      </c>
      <c r="J39" s="201">
        <v>25412.187374370573</v>
      </c>
      <c r="K39" s="151">
        <v>156</v>
      </c>
      <c r="L39" s="201">
        <v>96692.885755011259</v>
      </c>
      <c r="M39" s="151">
        <v>2</v>
      </c>
      <c r="N39" s="201">
        <v>10206.471274140076</v>
      </c>
      <c r="O39" s="151">
        <v>3</v>
      </c>
      <c r="P39" s="201">
        <v>35395.456361228367</v>
      </c>
      <c r="Q39" s="151">
        <v>208</v>
      </c>
      <c r="R39" s="201">
        <v>13966.306008158092</v>
      </c>
      <c r="S39" s="151">
        <v>2280</v>
      </c>
      <c r="T39" s="201">
        <v>548029.28677880426</v>
      </c>
      <c r="U39" s="151">
        <v>3</v>
      </c>
      <c r="V39" s="201">
        <v>443.57700496806251</v>
      </c>
      <c r="W39" s="151">
        <v>2283</v>
      </c>
      <c r="X39" s="201">
        <v>548472.86378377234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2183</v>
      </c>
      <c r="D40" s="201">
        <v>442309.85577875224</v>
      </c>
      <c r="E40" s="151">
        <v>0</v>
      </c>
      <c r="F40" s="201">
        <v>0</v>
      </c>
      <c r="G40" s="151">
        <v>0</v>
      </c>
      <c r="H40" s="201">
        <v>0</v>
      </c>
      <c r="I40" s="151">
        <v>24</v>
      </c>
      <c r="J40" s="201">
        <v>5892.7533040848675</v>
      </c>
      <c r="K40" s="151">
        <v>36</v>
      </c>
      <c r="L40" s="201">
        <v>22421.813345709917</v>
      </c>
      <c r="M40" s="151">
        <v>2</v>
      </c>
      <c r="N40" s="201">
        <v>2366.74696426938</v>
      </c>
      <c r="O40" s="151">
        <v>1</v>
      </c>
      <c r="P40" s="201">
        <v>8207.7425823083577</v>
      </c>
      <c r="Q40" s="151">
        <v>48</v>
      </c>
      <c r="R40" s="201">
        <v>3238.6033780955618</v>
      </c>
      <c r="S40" s="151">
        <v>2294</v>
      </c>
      <c r="T40" s="201">
        <v>484437.51535322034</v>
      </c>
      <c r="U40" s="151">
        <v>212</v>
      </c>
      <c r="V40" s="201">
        <v>192914.83113069017</v>
      </c>
      <c r="W40" s="151">
        <v>2506</v>
      </c>
      <c r="X40" s="201">
        <v>677352.34648391057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134</v>
      </c>
      <c r="F41" s="201">
        <v>174017.47320305501</v>
      </c>
      <c r="G41" s="151">
        <v>0</v>
      </c>
      <c r="H41" s="201">
        <v>0</v>
      </c>
      <c r="I41" s="151">
        <v>6</v>
      </c>
      <c r="J41" s="201">
        <v>1426.2441739636638</v>
      </c>
      <c r="K41" s="151">
        <v>9</v>
      </c>
      <c r="L41" s="201">
        <v>5426.831737865491</v>
      </c>
      <c r="M41" s="151">
        <v>3</v>
      </c>
      <c r="N41" s="201">
        <v>572.83223899691291</v>
      </c>
      <c r="O41" s="151">
        <v>2</v>
      </c>
      <c r="P41" s="201">
        <v>1986.5493149519739</v>
      </c>
      <c r="Q41" s="151">
        <v>3</v>
      </c>
      <c r="R41" s="201">
        <v>783.85076744786011</v>
      </c>
      <c r="S41" s="151">
        <v>157</v>
      </c>
      <c r="T41" s="201">
        <v>184213.7814362809</v>
      </c>
      <c r="U41" s="151">
        <v>110</v>
      </c>
      <c r="V41" s="201">
        <v>97098.235991987065</v>
      </c>
      <c r="W41" s="151">
        <v>267</v>
      </c>
      <c r="X41" s="201">
        <v>281312.01742826798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1123</v>
      </c>
      <c r="F42" s="201">
        <v>1498131.8232733035</v>
      </c>
      <c r="G42" s="151">
        <v>0</v>
      </c>
      <c r="H42" s="201">
        <v>0</v>
      </c>
      <c r="I42" s="151">
        <v>161</v>
      </c>
      <c r="J42" s="201">
        <v>39786.536696494324</v>
      </c>
      <c r="K42" s="151">
        <v>244</v>
      </c>
      <c r="L42" s="201">
        <v>151387.00933952859</v>
      </c>
      <c r="M42" s="151">
        <v>3</v>
      </c>
      <c r="N42" s="201">
        <v>15979.739874728017</v>
      </c>
      <c r="O42" s="151">
        <v>5</v>
      </c>
      <c r="P42" s="201">
        <v>55416.820388530468</v>
      </c>
      <c r="Q42" s="151">
        <v>325</v>
      </c>
      <c r="R42" s="201">
        <v>21866.317067552878</v>
      </c>
      <c r="S42" s="151">
        <v>1861</v>
      </c>
      <c r="T42" s="201">
        <v>1782568.2466401379</v>
      </c>
      <c r="U42" s="151">
        <v>5187</v>
      </c>
      <c r="V42" s="201">
        <v>4780643.4909192557</v>
      </c>
      <c r="W42" s="151">
        <v>7048</v>
      </c>
      <c r="X42" s="201">
        <v>6563211.737559393</v>
      </c>
    </row>
    <row r="43" spans="1:24" s="193" customFormat="1" ht="20.25" customHeight="1" x14ac:dyDescent="0.25">
      <c r="A43" s="152" t="s">
        <v>37</v>
      </c>
      <c r="B43" s="153"/>
      <c r="C43" s="154">
        <v>30687</v>
      </c>
      <c r="D43" s="202">
        <v>6220241.0434088334</v>
      </c>
      <c r="E43" s="155">
        <v>22630</v>
      </c>
      <c r="F43" s="202">
        <v>30193999.630897485</v>
      </c>
      <c r="G43" s="155">
        <v>24</v>
      </c>
      <c r="H43" s="202">
        <v>1200000</v>
      </c>
      <c r="I43" s="155">
        <v>3111</v>
      </c>
      <c r="J43" s="202">
        <v>768290.53939802153</v>
      </c>
      <c r="K43" s="155">
        <v>4719</v>
      </c>
      <c r="L43" s="202">
        <v>2923330.7726824079</v>
      </c>
      <c r="M43" s="155">
        <v>76</v>
      </c>
      <c r="N43" s="202">
        <v>308573.80378314311</v>
      </c>
      <c r="O43" s="155">
        <v>96</v>
      </c>
      <c r="P43" s="202">
        <v>1070116.2343637426</v>
      </c>
      <c r="Q43" s="155">
        <v>6266</v>
      </c>
      <c r="R43" s="202">
        <v>422245.46113757673</v>
      </c>
      <c r="S43" s="155">
        <v>67609</v>
      </c>
      <c r="T43" s="202">
        <v>43106797.485671222</v>
      </c>
      <c r="U43" s="155">
        <v>108301</v>
      </c>
      <c r="V43" s="202">
        <v>99786029.11122787</v>
      </c>
      <c r="W43" s="155">
        <v>175910</v>
      </c>
      <c r="X43" s="202">
        <v>142892826.59689909</v>
      </c>
    </row>
    <row r="44" spans="1:24" s="193" customFormat="1" ht="20.25" customHeight="1" x14ac:dyDescent="0.25">
      <c r="A44" s="152" t="s">
        <v>38</v>
      </c>
      <c r="B44" s="153"/>
      <c r="C44" s="154">
        <v>248333</v>
      </c>
      <c r="D44" s="202">
        <v>50397063.092404276</v>
      </c>
      <c r="E44" s="155">
        <v>56194</v>
      </c>
      <c r="F44" s="202">
        <v>75015931.121318579</v>
      </c>
      <c r="G44" s="155">
        <v>71</v>
      </c>
      <c r="H44" s="202">
        <v>3480000</v>
      </c>
      <c r="I44" s="155">
        <v>8075</v>
      </c>
      <c r="J44" s="202">
        <v>1994408.6142027441</v>
      </c>
      <c r="K44" s="155">
        <v>12249</v>
      </c>
      <c r="L44" s="202">
        <v>7588686.5400815485</v>
      </c>
      <c r="M44" s="155">
        <v>180</v>
      </c>
      <c r="N44" s="202">
        <v>801028.02367527469</v>
      </c>
      <c r="O44" s="155">
        <v>245</v>
      </c>
      <c r="P44" s="202">
        <v>2777919.1940662162</v>
      </c>
      <c r="Q44" s="155">
        <v>16286</v>
      </c>
      <c r="R44" s="202">
        <v>1096108.7528952614</v>
      </c>
      <c r="S44" s="155">
        <v>341633</v>
      </c>
      <c r="T44" s="202">
        <v>143151145.33864391</v>
      </c>
      <c r="U44" s="155">
        <v>322314</v>
      </c>
      <c r="V44" s="202">
        <v>297018482.03895521</v>
      </c>
      <c r="W44" s="155">
        <v>663947</v>
      </c>
      <c r="X44" s="202">
        <v>440169627.37759912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1276</v>
      </c>
      <c r="D45" s="201">
        <v>258587.98077852555</v>
      </c>
      <c r="E45" s="151">
        <v>0</v>
      </c>
      <c r="F45" s="201">
        <v>0</v>
      </c>
      <c r="G45" s="151">
        <v>0</v>
      </c>
      <c r="H45" s="201">
        <v>0</v>
      </c>
      <c r="I45" s="151">
        <v>139</v>
      </c>
      <c r="J45" s="201">
        <v>34440.00829375664</v>
      </c>
      <c r="K45" s="151">
        <v>212</v>
      </c>
      <c r="L45" s="201">
        <v>131043.57127117764</v>
      </c>
      <c r="M45" s="151">
        <v>3</v>
      </c>
      <c r="N45" s="201">
        <v>13832.376967513193</v>
      </c>
      <c r="O45" s="151">
        <v>4</v>
      </c>
      <c r="P45" s="201">
        <v>47969.889119873515</v>
      </c>
      <c r="Q45" s="151">
        <v>281</v>
      </c>
      <c r="R45" s="201">
        <v>18927.913904775447</v>
      </c>
      <c r="S45" s="151">
        <v>1915</v>
      </c>
      <c r="T45" s="201">
        <v>504801.74033562193</v>
      </c>
      <c r="U45" s="151">
        <v>990</v>
      </c>
      <c r="V45" s="201">
        <v>912505.99670945667</v>
      </c>
      <c r="W45" s="151">
        <v>2905</v>
      </c>
      <c r="X45" s="201">
        <v>1417307.7370450783</v>
      </c>
    </row>
    <row r="46" spans="1:24" s="193" customFormat="1" ht="20.25" customHeight="1" x14ac:dyDescent="0.25">
      <c r="A46" s="152" t="s">
        <v>40</v>
      </c>
      <c r="B46" s="153"/>
      <c r="C46" s="154">
        <v>1276</v>
      </c>
      <c r="D46" s="202">
        <v>258587.98077852555</v>
      </c>
      <c r="E46" s="155">
        <v>0</v>
      </c>
      <c r="F46" s="202">
        <v>0</v>
      </c>
      <c r="G46" s="155">
        <v>0</v>
      </c>
      <c r="H46" s="202">
        <v>0</v>
      </c>
      <c r="I46" s="155">
        <v>139</v>
      </c>
      <c r="J46" s="202">
        <v>34440.00829375664</v>
      </c>
      <c r="K46" s="155">
        <v>212</v>
      </c>
      <c r="L46" s="202">
        <v>131043.57127117764</v>
      </c>
      <c r="M46" s="155">
        <v>3</v>
      </c>
      <c r="N46" s="202">
        <v>13832.376967513193</v>
      </c>
      <c r="O46" s="155">
        <v>4</v>
      </c>
      <c r="P46" s="202">
        <v>47969.889119873515</v>
      </c>
      <c r="Q46" s="155">
        <v>281</v>
      </c>
      <c r="R46" s="202">
        <v>18927.913904775447</v>
      </c>
      <c r="S46" s="155">
        <v>1915</v>
      </c>
      <c r="T46" s="202">
        <v>504801.74033562193</v>
      </c>
      <c r="U46" s="155">
        <v>990</v>
      </c>
      <c r="V46" s="202">
        <v>912505.99670945667</v>
      </c>
      <c r="W46" s="155">
        <v>2905</v>
      </c>
      <c r="X46" s="202">
        <v>1417307.7370450783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4772</v>
      </c>
      <c r="D48" s="201">
        <v>910613.16369690816</v>
      </c>
      <c r="E48" s="151">
        <v>947</v>
      </c>
      <c r="F48" s="201">
        <v>1262233.7416889763</v>
      </c>
      <c r="G48" s="151">
        <v>0</v>
      </c>
      <c r="H48" s="201">
        <v>0</v>
      </c>
      <c r="I48" s="151">
        <v>977</v>
      </c>
      <c r="J48" s="201">
        <v>241249.47675715305</v>
      </c>
      <c r="K48" s="151">
        <v>1482</v>
      </c>
      <c r="L48" s="201">
        <v>917949.63380689383</v>
      </c>
      <c r="M48" s="151">
        <v>20</v>
      </c>
      <c r="N48" s="201">
        <v>96894.683568505468</v>
      </c>
      <c r="O48" s="151">
        <v>30</v>
      </c>
      <c r="P48" s="201">
        <v>336025.19928446296</v>
      </c>
      <c r="Q48" s="151">
        <v>1972</v>
      </c>
      <c r="R48" s="201">
        <v>132588.50830356262</v>
      </c>
      <c r="S48" s="151">
        <v>10200</v>
      </c>
      <c r="T48" s="201">
        <v>3897554.4071064619</v>
      </c>
      <c r="U48" s="151">
        <v>4154</v>
      </c>
      <c r="V48" s="201">
        <v>3829616.2049537054</v>
      </c>
      <c r="W48" s="151">
        <v>14354</v>
      </c>
      <c r="X48" s="201">
        <v>7727170.6120601678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4772</v>
      </c>
      <c r="D51" s="202">
        <v>910613.16369690816</v>
      </c>
      <c r="E51" s="155">
        <v>947</v>
      </c>
      <c r="F51" s="202">
        <v>1262233.7416889763</v>
      </c>
      <c r="G51" s="155">
        <v>0</v>
      </c>
      <c r="H51" s="202">
        <v>0</v>
      </c>
      <c r="I51" s="155">
        <v>977</v>
      </c>
      <c r="J51" s="202">
        <v>241249.47675715305</v>
      </c>
      <c r="K51" s="155">
        <v>1482</v>
      </c>
      <c r="L51" s="202">
        <v>917949.63380689383</v>
      </c>
      <c r="M51" s="155">
        <v>20</v>
      </c>
      <c r="N51" s="202">
        <v>96894.683568505468</v>
      </c>
      <c r="O51" s="155">
        <v>30</v>
      </c>
      <c r="P51" s="202">
        <v>336025.19928446296</v>
      </c>
      <c r="Q51" s="155">
        <v>1972</v>
      </c>
      <c r="R51" s="202">
        <v>132588.50830356262</v>
      </c>
      <c r="S51" s="155">
        <v>10200</v>
      </c>
      <c r="T51" s="202">
        <v>3897554.4071064619</v>
      </c>
      <c r="U51" s="155">
        <v>4154</v>
      </c>
      <c r="V51" s="202">
        <v>3829616.2049537054</v>
      </c>
      <c r="W51" s="155">
        <v>14354</v>
      </c>
      <c r="X51" s="202">
        <v>7727170.6120601678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177</v>
      </c>
      <c r="F52" s="201">
        <v>232332.31469314938</v>
      </c>
      <c r="G52" s="151">
        <v>0</v>
      </c>
      <c r="H52" s="201">
        <v>0</v>
      </c>
      <c r="I52" s="151">
        <v>150</v>
      </c>
      <c r="J52" s="201">
        <v>37029.65051470483</v>
      </c>
      <c r="K52" s="151">
        <v>227</v>
      </c>
      <c r="L52" s="201">
        <v>140897.11027305978</v>
      </c>
      <c r="M52" s="151">
        <v>3</v>
      </c>
      <c r="N52" s="201">
        <v>14872.472751045198</v>
      </c>
      <c r="O52" s="151">
        <v>5</v>
      </c>
      <c r="P52" s="201">
        <v>51576.881578744309</v>
      </c>
      <c r="Q52" s="151">
        <v>303</v>
      </c>
      <c r="R52" s="201">
        <v>20351.157609718597</v>
      </c>
      <c r="S52" s="151">
        <v>865</v>
      </c>
      <c r="T52" s="201">
        <v>497059.58742042206</v>
      </c>
      <c r="U52" s="151">
        <v>404</v>
      </c>
      <c r="V52" s="201">
        <v>369807.37990252953</v>
      </c>
      <c r="W52" s="151">
        <v>1269</v>
      </c>
      <c r="X52" s="201">
        <v>866866.96732295165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1731</v>
      </c>
      <c r="D53" s="201">
        <v>350771.38290549477</v>
      </c>
      <c r="E53" s="151">
        <v>25</v>
      </c>
      <c r="F53" s="201">
        <v>26281.454883473943</v>
      </c>
      <c r="G53" s="151">
        <v>0</v>
      </c>
      <c r="H53" s="201">
        <v>0</v>
      </c>
      <c r="I53" s="151">
        <v>235</v>
      </c>
      <c r="J53" s="201">
        <v>58104.982991948775</v>
      </c>
      <c r="K53" s="151">
        <v>357</v>
      </c>
      <c r="L53" s="201">
        <v>221088.34629102971</v>
      </c>
      <c r="M53" s="151">
        <v>5</v>
      </c>
      <c r="N53" s="201">
        <v>23337.103219608689</v>
      </c>
      <c r="O53" s="151">
        <v>7</v>
      </c>
      <c r="P53" s="201">
        <v>80931.734036231486</v>
      </c>
      <c r="Q53" s="151">
        <v>475</v>
      </c>
      <c r="R53" s="201">
        <v>31933.967789125745</v>
      </c>
      <c r="S53" s="151">
        <v>2835</v>
      </c>
      <c r="T53" s="201">
        <v>792448.97211691306</v>
      </c>
      <c r="U53" s="151">
        <v>166</v>
      </c>
      <c r="V53" s="201">
        <v>150881.56723063221</v>
      </c>
      <c r="W53" s="151">
        <v>3001</v>
      </c>
      <c r="X53" s="201">
        <v>943330.53934754536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719</v>
      </c>
      <c r="D54" s="201">
        <v>145663.86170990436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719</v>
      </c>
      <c r="T54" s="201">
        <v>145663.86170990436</v>
      </c>
      <c r="U54" s="151">
        <v>6</v>
      </c>
      <c r="V54" s="201">
        <v>882.35294117647049</v>
      </c>
      <c r="W54" s="151">
        <v>725</v>
      </c>
      <c r="X54" s="201">
        <v>146546.21465108084</v>
      </c>
    </row>
    <row r="55" spans="1:24" s="193" customFormat="1" ht="20.25" customHeight="1" x14ac:dyDescent="0.25">
      <c r="A55" s="152" t="s">
        <v>43</v>
      </c>
      <c r="B55" s="153"/>
      <c r="C55" s="154">
        <v>2450</v>
      </c>
      <c r="D55" s="202">
        <v>496435.2446153991</v>
      </c>
      <c r="E55" s="155">
        <v>202</v>
      </c>
      <c r="F55" s="202">
        <v>258613.76957662331</v>
      </c>
      <c r="G55" s="155">
        <v>0</v>
      </c>
      <c r="H55" s="202">
        <v>0</v>
      </c>
      <c r="I55" s="155">
        <v>385</v>
      </c>
      <c r="J55" s="202">
        <v>95134.633506653612</v>
      </c>
      <c r="K55" s="155">
        <v>584</v>
      </c>
      <c r="L55" s="202">
        <v>361985.45656408952</v>
      </c>
      <c r="M55" s="155">
        <v>8</v>
      </c>
      <c r="N55" s="202">
        <v>38209.575970653888</v>
      </c>
      <c r="O55" s="155">
        <v>12</v>
      </c>
      <c r="P55" s="202">
        <v>132508.6156149758</v>
      </c>
      <c r="Q55" s="155">
        <v>778</v>
      </c>
      <c r="R55" s="202">
        <v>52285.125398844342</v>
      </c>
      <c r="S55" s="155">
        <v>4419</v>
      </c>
      <c r="T55" s="202">
        <v>1435172.4212472395</v>
      </c>
      <c r="U55" s="155">
        <v>576</v>
      </c>
      <c r="V55" s="202">
        <v>521571.30007433821</v>
      </c>
      <c r="W55" s="155">
        <v>4995</v>
      </c>
      <c r="X55" s="202">
        <v>1956743.7213215777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1105</v>
      </c>
      <c r="F56" s="201">
        <v>1474875.0444482528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1105</v>
      </c>
      <c r="T56" s="201">
        <v>1474875.0444482528</v>
      </c>
      <c r="U56" s="151">
        <v>0</v>
      </c>
      <c r="V56" s="201">
        <v>0</v>
      </c>
      <c r="W56" s="151">
        <v>1105</v>
      </c>
      <c r="X56" s="201">
        <v>1474875.0444482528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1105</v>
      </c>
      <c r="F57" s="202">
        <v>1474875.0444482528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1105</v>
      </c>
      <c r="T57" s="202">
        <v>1474875.0444482528</v>
      </c>
      <c r="U57" s="155">
        <v>0</v>
      </c>
      <c r="V57" s="202">
        <v>0</v>
      </c>
      <c r="W57" s="155">
        <v>1105</v>
      </c>
      <c r="X57" s="202">
        <v>1474875.0444482528</v>
      </c>
    </row>
    <row r="58" spans="1:24" s="193" customFormat="1" ht="20.25" customHeight="1" x14ac:dyDescent="0.25">
      <c r="A58" s="195" t="s">
        <v>62</v>
      </c>
      <c r="B58" s="195"/>
      <c r="C58" s="203">
        <v>256831</v>
      </c>
      <c r="D58" s="204">
        <v>52062699.481495112</v>
      </c>
      <c r="E58" s="205">
        <v>58448</v>
      </c>
      <c r="F58" s="204">
        <v>78011653.677032426</v>
      </c>
      <c r="G58" s="205">
        <v>71</v>
      </c>
      <c r="H58" s="204">
        <v>3480000</v>
      </c>
      <c r="I58" s="205">
        <v>9576</v>
      </c>
      <c r="J58" s="204">
        <v>2365232.7327603074</v>
      </c>
      <c r="K58" s="205">
        <v>14527</v>
      </c>
      <c r="L58" s="204">
        <v>8999665.2017237097</v>
      </c>
      <c r="M58" s="205">
        <v>211</v>
      </c>
      <c r="N58" s="204">
        <v>949964.66018194729</v>
      </c>
      <c r="O58" s="205">
        <v>291</v>
      </c>
      <c r="P58" s="204">
        <v>3294422.8980855285</v>
      </c>
      <c r="Q58" s="205">
        <v>19317</v>
      </c>
      <c r="R58" s="204">
        <v>1299910.3005024437</v>
      </c>
      <c r="S58" s="205">
        <v>359272</v>
      </c>
      <c r="T58" s="204">
        <v>150463548.95178148</v>
      </c>
      <c r="U58" s="205">
        <v>328034</v>
      </c>
      <c r="V58" s="204">
        <v>302282175.54069275</v>
      </c>
      <c r="W58" s="205">
        <v>687306</v>
      </c>
      <c r="X58" s="204">
        <v>452745724.4924742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0FE5-72BE-4B78-9B17-4F7DEF1A3F74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285156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0.140625" style="162" bestFit="1" customWidth="1"/>
    <col min="19" max="19" width="8.7109375" style="162" bestFit="1" customWidth="1"/>
    <col min="20" max="20" width="13.140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3.140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95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124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21953</v>
      </c>
      <c r="D9" s="201">
        <v>3134789.8423340861</v>
      </c>
      <c r="E9" s="151">
        <v>1375</v>
      </c>
      <c r="F9" s="201">
        <v>391966.95292862778</v>
      </c>
      <c r="G9" s="151">
        <v>0</v>
      </c>
      <c r="H9" s="201">
        <v>0</v>
      </c>
      <c r="I9" s="151">
        <v>69</v>
      </c>
      <c r="J9" s="201">
        <v>11812.134396933488</v>
      </c>
      <c r="K9" s="151">
        <v>156</v>
      </c>
      <c r="L9" s="201">
        <v>67177.347611574849</v>
      </c>
      <c r="M9" s="151">
        <v>1</v>
      </c>
      <c r="N9" s="201">
        <v>1135.9349928727788</v>
      </c>
      <c r="O9" s="151">
        <v>0</v>
      </c>
      <c r="P9" s="201">
        <v>0</v>
      </c>
      <c r="Q9" s="151">
        <v>283</v>
      </c>
      <c r="R9" s="201">
        <v>19874.582998618891</v>
      </c>
      <c r="S9" s="151">
        <v>23837</v>
      </c>
      <c r="T9" s="201">
        <v>3626756.7952627139</v>
      </c>
      <c r="U9" s="151">
        <v>1947</v>
      </c>
      <c r="V9" s="201">
        <v>469494.08534133836</v>
      </c>
      <c r="W9" s="151">
        <v>25784</v>
      </c>
      <c r="X9" s="201">
        <v>4096250.8806040525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18280</v>
      </c>
      <c r="D10" s="201">
        <v>2610252.1695675701</v>
      </c>
      <c r="E10" s="151">
        <v>1574</v>
      </c>
      <c r="F10" s="201">
        <v>449086.57527934277</v>
      </c>
      <c r="G10" s="151">
        <v>0</v>
      </c>
      <c r="H10" s="201">
        <v>0</v>
      </c>
      <c r="I10" s="151">
        <v>20</v>
      </c>
      <c r="J10" s="201">
        <v>3351.8854748668573</v>
      </c>
      <c r="K10" s="151">
        <v>44</v>
      </c>
      <c r="L10" s="201">
        <v>19062.666249189933</v>
      </c>
      <c r="M10" s="151">
        <v>3</v>
      </c>
      <c r="N10" s="201">
        <v>322.34005092184816</v>
      </c>
      <c r="O10" s="151">
        <v>0</v>
      </c>
      <c r="P10" s="201">
        <v>0</v>
      </c>
      <c r="Q10" s="151">
        <v>80</v>
      </c>
      <c r="R10" s="201">
        <v>5639.736548324473</v>
      </c>
      <c r="S10" s="151">
        <v>20001</v>
      </c>
      <c r="T10" s="201">
        <v>3087715.3731702156</v>
      </c>
      <c r="U10" s="151">
        <v>267</v>
      </c>
      <c r="V10" s="201">
        <v>63364.24856807341</v>
      </c>
      <c r="W10" s="151">
        <v>20268</v>
      </c>
      <c r="X10" s="201">
        <v>3151079.621738289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492</v>
      </c>
      <c r="D11" s="201">
        <v>70108.146502976335</v>
      </c>
      <c r="E11" s="151">
        <v>89</v>
      </c>
      <c r="F11" s="201">
        <v>24234.073479014722</v>
      </c>
      <c r="G11" s="151">
        <v>0</v>
      </c>
      <c r="H11" s="201">
        <v>0</v>
      </c>
      <c r="I11" s="151">
        <v>74</v>
      </c>
      <c r="J11" s="201">
        <v>12632.602387018174</v>
      </c>
      <c r="K11" s="151">
        <v>167</v>
      </c>
      <c r="L11" s="201">
        <v>71843.46988227962</v>
      </c>
      <c r="M11" s="151">
        <v>1</v>
      </c>
      <c r="N11" s="201">
        <v>1214.8367619477351</v>
      </c>
      <c r="O11" s="151">
        <v>0</v>
      </c>
      <c r="P11" s="201">
        <v>0</v>
      </c>
      <c r="Q11" s="151">
        <v>303</v>
      </c>
      <c r="R11" s="201">
        <v>21255.066712966185</v>
      </c>
      <c r="S11" s="151">
        <v>1126</v>
      </c>
      <c r="T11" s="201">
        <v>201288.19572620277</v>
      </c>
      <c r="U11" s="151">
        <v>294</v>
      </c>
      <c r="V11" s="201">
        <v>70019.033180353814</v>
      </c>
      <c r="W11" s="151">
        <v>1420</v>
      </c>
      <c r="X11" s="201">
        <v>271307.22890655656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50394</v>
      </c>
      <c r="D12" s="201">
        <v>7195993.5684777852</v>
      </c>
      <c r="E12" s="151">
        <v>2696</v>
      </c>
      <c r="F12" s="201">
        <v>769612.61972432479</v>
      </c>
      <c r="G12" s="151">
        <v>0</v>
      </c>
      <c r="H12" s="201">
        <v>0</v>
      </c>
      <c r="I12" s="151">
        <v>69</v>
      </c>
      <c r="J12" s="201">
        <v>11812.134396933488</v>
      </c>
      <c r="K12" s="151">
        <v>156</v>
      </c>
      <c r="L12" s="201">
        <v>67177.347611574849</v>
      </c>
      <c r="M12" s="151">
        <v>1</v>
      </c>
      <c r="N12" s="201">
        <v>1135.9349928727788</v>
      </c>
      <c r="O12" s="151">
        <v>0</v>
      </c>
      <c r="P12" s="201">
        <v>0</v>
      </c>
      <c r="Q12" s="151">
        <v>283</v>
      </c>
      <c r="R12" s="201">
        <v>19874.582998618891</v>
      </c>
      <c r="S12" s="151">
        <v>53599</v>
      </c>
      <c r="T12" s="201">
        <v>8065606.1882021092</v>
      </c>
      <c r="U12" s="151">
        <v>1964</v>
      </c>
      <c r="V12" s="201">
        <v>473742.29495841294</v>
      </c>
      <c r="W12" s="151">
        <v>55563</v>
      </c>
      <c r="X12" s="201">
        <v>8539348.4831605218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3864</v>
      </c>
      <c r="D13" s="201">
        <v>551639.35039710917</v>
      </c>
      <c r="E13" s="151">
        <v>125</v>
      </c>
      <c r="F13" s="201">
        <v>34238.199492465414</v>
      </c>
      <c r="G13" s="151">
        <v>0</v>
      </c>
      <c r="H13" s="201">
        <v>0</v>
      </c>
      <c r="I13" s="151">
        <v>12</v>
      </c>
      <c r="J13" s="201">
        <v>2041.572359226742</v>
      </c>
      <c r="K13" s="151">
        <v>27</v>
      </c>
      <c r="L13" s="201">
        <v>11610.722621439376</v>
      </c>
      <c r="M13" s="151">
        <v>3</v>
      </c>
      <c r="N13" s="201">
        <v>196.33145081125593</v>
      </c>
      <c r="O13" s="151">
        <v>0</v>
      </c>
      <c r="P13" s="201">
        <v>0</v>
      </c>
      <c r="Q13" s="151">
        <v>49</v>
      </c>
      <c r="R13" s="201">
        <v>3435.0607551224375</v>
      </c>
      <c r="S13" s="151">
        <v>4080</v>
      </c>
      <c r="T13" s="201">
        <v>603161.23707617435</v>
      </c>
      <c r="U13" s="151">
        <v>305</v>
      </c>
      <c r="V13" s="201">
        <v>72592.552086181444</v>
      </c>
      <c r="W13" s="151">
        <v>4385</v>
      </c>
      <c r="X13" s="201">
        <v>675753.78916235582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12228</v>
      </c>
      <c r="D14" s="201">
        <v>1746135.653547775</v>
      </c>
      <c r="E14" s="151">
        <v>4158</v>
      </c>
      <c r="F14" s="201">
        <v>1186480.4005881306</v>
      </c>
      <c r="G14" s="151">
        <v>0</v>
      </c>
      <c r="H14" s="201">
        <v>0</v>
      </c>
      <c r="I14" s="151">
        <v>66</v>
      </c>
      <c r="J14" s="201">
        <v>11341.238444461618</v>
      </c>
      <c r="K14" s="151">
        <v>150</v>
      </c>
      <c r="L14" s="201">
        <v>64499.292992055904</v>
      </c>
      <c r="M14" s="151">
        <v>1</v>
      </c>
      <c r="N14" s="201">
        <v>1090.6504428973046</v>
      </c>
      <c r="O14" s="151">
        <v>0</v>
      </c>
      <c r="P14" s="201">
        <v>0</v>
      </c>
      <c r="Q14" s="151">
        <v>272</v>
      </c>
      <c r="R14" s="201">
        <v>19082.273973287665</v>
      </c>
      <c r="S14" s="151">
        <v>16875</v>
      </c>
      <c r="T14" s="201">
        <v>3028629.5099886083</v>
      </c>
      <c r="U14" s="151">
        <v>904</v>
      </c>
      <c r="V14" s="201">
        <v>217323.78134487668</v>
      </c>
      <c r="W14" s="151">
        <v>17779</v>
      </c>
      <c r="X14" s="201">
        <v>3245953.2913334845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13173</v>
      </c>
      <c r="D15" s="201">
        <v>1881017.1973344132</v>
      </c>
      <c r="E15" s="151">
        <v>462</v>
      </c>
      <c r="F15" s="201">
        <v>131257.49814772813</v>
      </c>
      <c r="G15" s="151">
        <v>0</v>
      </c>
      <c r="H15" s="201">
        <v>0</v>
      </c>
      <c r="I15" s="151">
        <v>14</v>
      </c>
      <c r="J15" s="201">
        <v>2378.5084824264377</v>
      </c>
      <c r="K15" s="151">
        <v>31</v>
      </c>
      <c r="L15" s="201">
        <v>13526.927966762776</v>
      </c>
      <c r="M15" s="151">
        <v>3</v>
      </c>
      <c r="N15" s="201">
        <v>228.7335146418867</v>
      </c>
      <c r="O15" s="151">
        <v>0</v>
      </c>
      <c r="P15" s="201">
        <v>0</v>
      </c>
      <c r="Q15" s="151">
        <v>57</v>
      </c>
      <c r="R15" s="201">
        <v>4001.9748047546259</v>
      </c>
      <c r="S15" s="151">
        <v>13740</v>
      </c>
      <c r="T15" s="201">
        <v>2032410.840250727</v>
      </c>
      <c r="U15" s="151">
        <v>136</v>
      </c>
      <c r="V15" s="201">
        <v>31597.945035427136</v>
      </c>
      <c r="W15" s="151">
        <v>13876</v>
      </c>
      <c r="X15" s="201">
        <v>2064008.7852861541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2835</v>
      </c>
      <c r="D17" s="201">
        <v>404900.194362276</v>
      </c>
      <c r="E17" s="151">
        <v>672</v>
      </c>
      <c r="F17" s="201">
        <v>190971.88448552421</v>
      </c>
      <c r="G17" s="151">
        <v>0</v>
      </c>
      <c r="H17" s="201">
        <v>0</v>
      </c>
      <c r="I17" s="151">
        <v>188</v>
      </c>
      <c r="J17" s="201">
        <v>32060.805715470469</v>
      </c>
      <c r="K17" s="151">
        <v>424</v>
      </c>
      <c r="L17" s="201">
        <v>182334.52294739013</v>
      </c>
      <c r="M17" s="151">
        <v>3</v>
      </c>
      <c r="N17" s="201">
        <v>3083.1846208381376</v>
      </c>
      <c r="O17" s="151">
        <v>0</v>
      </c>
      <c r="P17" s="201">
        <v>0</v>
      </c>
      <c r="Q17" s="151">
        <v>769</v>
      </c>
      <c r="R17" s="201">
        <v>53944.115668048369</v>
      </c>
      <c r="S17" s="151">
        <v>4891</v>
      </c>
      <c r="T17" s="201">
        <v>867294.70779954735</v>
      </c>
      <c r="U17" s="151">
        <v>712</v>
      </c>
      <c r="V17" s="201">
        <v>171212.11740115748</v>
      </c>
      <c r="W17" s="151">
        <v>5603</v>
      </c>
      <c r="X17" s="201">
        <v>1038506.8252007047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185</v>
      </c>
      <c r="D18" s="201">
        <v>26239.848471150621</v>
      </c>
      <c r="E18" s="151">
        <v>20</v>
      </c>
      <c r="F18" s="201">
        <v>4258.5748076571308</v>
      </c>
      <c r="G18" s="151">
        <v>0</v>
      </c>
      <c r="H18" s="201">
        <v>0</v>
      </c>
      <c r="I18" s="151">
        <v>27</v>
      </c>
      <c r="J18" s="201">
        <v>4580.6076971066605</v>
      </c>
      <c r="K18" s="151">
        <v>61</v>
      </c>
      <c r="L18" s="201">
        <v>26050.590452194137</v>
      </c>
      <c r="M18" s="151">
        <v>3</v>
      </c>
      <c r="N18" s="201">
        <v>440.50231710169641</v>
      </c>
      <c r="O18" s="151">
        <v>0</v>
      </c>
      <c r="P18" s="201">
        <v>0</v>
      </c>
      <c r="Q18" s="151">
        <v>110</v>
      </c>
      <c r="R18" s="201">
        <v>7707.1310570164942</v>
      </c>
      <c r="S18" s="151">
        <v>406</v>
      </c>
      <c r="T18" s="201">
        <v>69277.254802226744</v>
      </c>
      <c r="U18" s="151">
        <v>104</v>
      </c>
      <c r="V18" s="201">
        <v>23879.216149177304</v>
      </c>
      <c r="W18" s="151">
        <v>510</v>
      </c>
      <c r="X18" s="201">
        <v>93156.470951404059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67272</v>
      </c>
      <c r="D19" s="201">
        <v>9606163.7480060309</v>
      </c>
      <c r="E19" s="151">
        <v>10157</v>
      </c>
      <c r="F19" s="201">
        <v>2898238.3789940877</v>
      </c>
      <c r="G19" s="151">
        <v>0</v>
      </c>
      <c r="H19" s="201">
        <v>0</v>
      </c>
      <c r="I19" s="151">
        <v>83</v>
      </c>
      <c r="J19" s="201">
        <v>14174.561276320186</v>
      </c>
      <c r="K19" s="151">
        <v>187</v>
      </c>
      <c r="L19" s="201">
        <v>80612.81713388981</v>
      </c>
      <c r="M19" s="151">
        <v>1</v>
      </c>
      <c r="N19" s="201">
        <v>1363.1219914473347</v>
      </c>
      <c r="O19" s="151">
        <v>0</v>
      </c>
      <c r="P19" s="201">
        <v>0</v>
      </c>
      <c r="Q19" s="151">
        <v>340</v>
      </c>
      <c r="R19" s="201">
        <v>23849.499598342671</v>
      </c>
      <c r="S19" s="151">
        <v>78040</v>
      </c>
      <c r="T19" s="201">
        <v>12624402.127000116</v>
      </c>
      <c r="U19" s="151">
        <v>5494</v>
      </c>
      <c r="V19" s="201">
        <v>1324788.0442281899</v>
      </c>
      <c r="W19" s="151">
        <v>83534</v>
      </c>
      <c r="X19" s="201">
        <v>13949190.171228306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86951</v>
      </c>
      <c r="D20" s="201">
        <v>12539956.683257751</v>
      </c>
      <c r="E20" s="151">
        <v>7457</v>
      </c>
      <c r="F20" s="201">
        <v>2127940.7845889619</v>
      </c>
      <c r="G20" s="151">
        <v>0</v>
      </c>
      <c r="H20" s="201">
        <v>0</v>
      </c>
      <c r="I20" s="151">
        <v>164</v>
      </c>
      <c r="J20" s="201">
        <v>27982.946386335436</v>
      </c>
      <c r="K20" s="151">
        <v>370</v>
      </c>
      <c r="L20" s="201">
        <v>159143.13649182083</v>
      </c>
      <c r="M20" s="151">
        <v>3</v>
      </c>
      <c r="N20" s="201">
        <v>2691.0299981156131</v>
      </c>
      <c r="O20" s="151">
        <v>0</v>
      </c>
      <c r="P20" s="201">
        <v>0</v>
      </c>
      <c r="Q20" s="151">
        <v>671</v>
      </c>
      <c r="R20" s="201">
        <v>47082.887123728156</v>
      </c>
      <c r="S20" s="151">
        <v>95616</v>
      </c>
      <c r="T20" s="201">
        <v>14904797.467846714</v>
      </c>
      <c r="U20" s="151">
        <v>15405</v>
      </c>
      <c r="V20" s="201">
        <v>3714441.2819782975</v>
      </c>
      <c r="W20" s="151">
        <v>111021</v>
      </c>
      <c r="X20" s="201">
        <v>18619238.749825012</v>
      </c>
    </row>
    <row r="21" spans="1:24" s="193" customFormat="1" ht="20.25" customHeight="1" x14ac:dyDescent="0.25">
      <c r="A21" s="152" t="s">
        <v>20</v>
      </c>
      <c r="B21" s="153"/>
      <c r="C21" s="154">
        <v>277627</v>
      </c>
      <c r="D21" s="202">
        <v>39767196.402258918</v>
      </c>
      <c r="E21" s="155">
        <v>28785</v>
      </c>
      <c r="F21" s="202">
        <v>8208285.942515865</v>
      </c>
      <c r="G21" s="155">
        <v>0</v>
      </c>
      <c r="H21" s="202">
        <v>0</v>
      </c>
      <c r="I21" s="155">
        <v>786</v>
      </c>
      <c r="J21" s="202">
        <v>134168.99701709955</v>
      </c>
      <c r="K21" s="155">
        <v>1773</v>
      </c>
      <c r="L21" s="202">
        <v>763038.84196017217</v>
      </c>
      <c r="M21" s="155">
        <v>23</v>
      </c>
      <c r="N21" s="202">
        <v>12902.60113446837</v>
      </c>
      <c r="O21" s="155">
        <v>0</v>
      </c>
      <c r="P21" s="202">
        <v>0</v>
      </c>
      <c r="Q21" s="155">
        <v>3217</v>
      </c>
      <c r="R21" s="202">
        <v>225746.91223882887</v>
      </c>
      <c r="S21" s="155">
        <v>312211</v>
      </c>
      <c r="T21" s="202">
        <v>49111339.69712536</v>
      </c>
      <c r="U21" s="155">
        <v>27532</v>
      </c>
      <c r="V21" s="202">
        <v>6632454.6002714848</v>
      </c>
      <c r="W21" s="155">
        <v>339743</v>
      </c>
      <c r="X21" s="202">
        <v>55743794.297396846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1085</v>
      </c>
      <c r="D22" s="201">
        <v>154982.86947194868</v>
      </c>
      <c r="E22" s="151">
        <v>640</v>
      </c>
      <c r="F22" s="201">
        <v>181898.69236140663</v>
      </c>
      <c r="G22" s="151">
        <v>0</v>
      </c>
      <c r="H22" s="201">
        <v>0</v>
      </c>
      <c r="I22" s="151">
        <v>31</v>
      </c>
      <c r="J22" s="201">
        <v>5308.174315012533</v>
      </c>
      <c r="K22" s="151">
        <v>70</v>
      </c>
      <c r="L22" s="201">
        <v>30188.368939910055</v>
      </c>
      <c r="M22" s="151">
        <v>3</v>
      </c>
      <c r="N22" s="201">
        <v>510.47005986120433</v>
      </c>
      <c r="O22" s="151">
        <v>0</v>
      </c>
      <c r="P22" s="201">
        <v>0</v>
      </c>
      <c r="Q22" s="151">
        <v>127</v>
      </c>
      <c r="R22" s="201">
        <v>8931.3029677550494</v>
      </c>
      <c r="S22" s="151">
        <v>1956</v>
      </c>
      <c r="T22" s="201">
        <v>381819.87811589416</v>
      </c>
      <c r="U22" s="151">
        <v>1121</v>
      </c>
      <c r="V22" s="201">
        <v>270311.70024279808</v>
      </c>
      <c r="W22" s="151">
        <v>3077</v>
      </c>
      <c r="X22" s="201">
        <v>652131.57835869223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189</v>
      </c>
      <c r="D23" s="201">
        <v>26981.928825578299</v>
      </c>
      <c r="E23" s="151">
        <v>23</v>
      </c>
      <c r="F23" s="201">
        <v>5151.8450264624962</v>
      </c>
      <c r="G23" s="151">
        <v>0</v>
      </c>
      <c r="H23" s="201">
        <v>0</v>
      </c>
      <c r="I23" s="151">
        <v>401</v>
      </c>
      <c r="J23" s="201">
        <v>68470.274574777839</v>
      </c>
      <c r="K23" s="151">
        <v>905</v>
      </c>
      <c r="L23" s="201">
        <v>389400.53351949045</v>
      </c>
      <c r="M23" s="151">
        <v>7</v>
      </c>
      <c r="N23" s="201">
        <v>6584.5661967145506</v>
      </c>
      <c r="O23" s="151">
        <v>0</v>
      </c>
      <c r="P23" s="201">
        <v>0</v>
      </c>
      <c r="Q23" s="151">
        <v>1642</v>
      </c>
      <c r="R23" s="201">
        <v>115205.10258738037</v>
      </c>
      <c r="S23" s="151">
        <v>3167</v>
      </c>
      <c r="T23" s="201">
        <v>611794.25073040405</v>
      </c>
      <c r="U23" s="151">
        <v>3</v>
      </c>
      <c r="V23" s="201">
        <v>111.6444511265716</v>
      </c>
      <c r="W23" s="151">
        <v>3170</v>
      </c>
      <c r="X23" s="201">
        <v>611905.89518153062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4471</v>
      </c>
      <c r="D24" s="201">
        <v>638503.91423441016</v>
      </c>
      <c r="E24" s="151">
        <v>0</v>
      </c>
      <c r="F24" s="201">
        <v>0</v>
      </c>
      <c r="G24" s="151">
        <v>0</v>
      </c>
      <c r="H24" s="201">
        <v>0</v>
      </c>
      <c r="I24" s="151">
        <v>3</v>
      </c>
      <c r="J24" s="201">
        <v>499.10427029296426</v>
      </c>
      <c r="K24" s="151">
        <v>7</v>
      </c>
      <c r="L24" s="201">
        <v>2838.4794765454158</v>
      </c>
      <c r="M24" s="151">
        <v>0</v>
      </c>
      <c r="N24" s="201">
        <v>47.997253219976571</v>
      </c>
      <c r="O24" s="151">
        <v>0</v>
      </c>
      <c r="P24" s="201">
        <v>0</v>
      </c>
      <c r="Q24" s="151">
        <v>3</v>
      </c>
      <c r="R24" s="201">
        <v>839.7711126176996</v>
      </c>
      <c r="S24" s="151">
        <v>4484</v>
      </c>
      <c r="T24" s="201">
        <v>642729.26634708606</v>
      </c>
      <c r="U24" s="151">
        <v>112</v>
      </c>
      <c r="V24" s="201">
        <v>25691.537388163833</v>
      </c>
      <c r="W24" s="151">
        <v>4596</v>
      </c>
      <c r="X24" s="201">
        <v>668420.80373524991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173</v>
      </c>
      <c r="D25" s="201">
        <v>24535.7150457922</v>
      </c>
      <c r="E25" s="151">
        <v>240</v>
      </c>
      <c r="F25" s="201">
        <v>67148.70630832194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413</v>
      </c>
      <c r="T25" s="201">
        <v>91684.421354114136</v>
      </c>
      <c r="U25" s="151">
        <v>392</v>
      </c>
      <c r="V25" s="201">
        <v>93930.790657810197</v>
      </c>
      <c r="W25" s="151">
        <v>805</v>
      </c>
      <c r="X25" s="201">
        <v>185615.21201192433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212</v>
      </c>
      <c r="D27" s="201">
        <v>30233.914195790519</v>
      </c>
      <c r="E27" s="151">
        <v>123</v>
      </c>
      <c r="F27" s="201">
        <v>33695.542903568712</v>
      </c>
      <c r="G27" s="151">
        <v>0</v>
      </c>
      <c r="H27" s="201">
        <v>0</v>
      </c>
      <c r="I27" s="151">
        <v>3</v>
      </c>
      <c r="J27" s="201">
        <v>223.06621829957834</v>
      </c>
      <c r="K27" s="151">
        <v>3</v>
      </c>
      <c r="L27" s="201">
        <v>1268.6104292040923</v>
      </c>
      <c r="M27" s="151">
        <v>0</v>
      </c>
      <c r="N27" s="201">
        <v>21.451561130228143</v>
      </c>
      <c r="O27" s="151">
        <v>0</v>
      </c>
      <c r="P27" s="201">
        <v>0</v>
      </c>
      <c r="Q27" s="151">
        <v>3</v>
      </c>
      <c r="R27" s="201">
        <v>375.32150590277217</v>
      </c>
      <c r="S27" s="151">
        <v>344</v>
      </c>
      <c r="T27" s="201">
        <v>65817.906813895897</v>
      </c>
      <c r="U27" s="151">
        <v>93</v>
      </c>
      <c r="V27" s="201">
        <v>21265.451498009639</v>
      </c>
      <c r="W27" s="151">
        <v>437</v>
      </c>
      <c r="X27" s="201">
        <v>87083.358311905526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1227</v>
      </c>
      <c r="D29" s="201">
        <v>175204.50158637852</v>
      </c>
      <c r="E29" s="151">
        <v>18</v>
      </c>
      <c r="F29" s="201">
        <v>3384.8256434348323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1245</v>
      </c>
      <c r="T29" s="201">
        <v>178589.32722981335</v>
      </c>
      <c r="U29" s="151">
        <v>92</v>
      </c>
      <c r="V29" s="201">
        <v>21010.007136100368</v>
      </c>
      <c r="W29" s="151">
        <v>1337</v>
      </c>
      <c r="X29" s="201">
        <v>199599.33436591373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3286</v>
      </c>
      <c r="D30" s="201">
        <v>469170.6445064983</v>
      </c>
      <c r="E30" s="151">
        <v>2528</v>
      </c>
      <c r="F30" s="201">
        <v>721363.41536840342</v>
      </c>
      <c r="G30" s="151">
        <v>0</v>
      </c>
      <c r="H30" s="201">
        <v>0</v>
      </c>
      <c r="I30" s="151">
        <v>0</v>
      </c>
      <c r="J30" s="201">
        <v>31.539795269787092</v>
      </c>
      <c r="K30" s="151">
        <v>3</v>
      </c>
      <c r="L30" s="201">
        <v>179.37145982579034</v>
      </c>
      <c r="M30" s="151">
        <v>0</v>
      </c>
      <c r="N30" s="201">
        <v>3.0330807211519271</v>
      </c>
      <c r="O30" s="151">
        <v>0</v>
      </c>
      <c r="P30" s="201">
        <v>0</v>
      </c>
      <c r="Q30" s="151">
        <v>3</v>
      </c>
      <c r="R30" s="201">
        <v>53.067486178582861</v>
      </c>
      <c r="S30" s="151">
        <v>5820</v>
      </c>
      <c r="T30" s="201">
        <v>1190801.071696897</v>
      </c>
      <c r="U30" s="151">
        <v>2591</v>
      </c>
      <c r="V30" s="201">
        <v>624737.96862243232</v>
      </c>
      <c r="W30" s="151">
        <v>8411</v>
      </c>
      <c r="X30" s="201">
        <v>1815539.0403193294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1051</v>
      </c>
      <c r="D31" s="201">
        <v>149954.48704904577</v>
      </c>
      <c r="E31" s="151">
        <v>1931</v>
      </c>
      <c r="F31" s="201">
        <v>551177.73912675679</v>
      </c>
      <c r="G31" s="151">
        <v>0</v>
      </c>
      <c r="H31" s="201">
        <v>0</v>
      </c>
      <c r="I31" s="151">
        <v>76</v>
      </c>
      <c r="J31" s="201">
        <v>12883.60023259602</v>
      </c>
      <c r="K31" s="151">
        <v>170</v>
      </c>
      <c r="L31" s="201">
        <v>73270.93158865138</v>
      </c>
      <c r="M31" s="151">
        <v>1</v>
      </c>
      <c r="N31" s="201">
        <v>1238.9744178824296</v>
      </c>
      <c r="O31" s="151">
        <v>0</v>
      </c>
      <c r="P31" s="201">
        <v>0</v>
      </c>
      <c r="Q31" s="151">
        <v>309</v>
      </c>
      <c r="R31" s="201">
        <v>21677.384758696044</v>
      </c>
      <c r="S31" s="151">
        <v>3538</v>
      </c>
      <c r="T31" s="201">
        <v>810203.1171736283</v>
      </c>
      <c r="U31" s="151">
        <v>6035</v>
      </c>
      <c r="V31" s="201">
        <v>1455398.214573255</v>
      </c>
      <c r="W31" s="151">
        <v>9573</v>
      </c>
      <c r="X31" s="201">
        <v>2265601.3317468832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1458</v>
      </c>
      <c r="D32" s="201">
        <v>208334.22589128368</v>
      </c>
      <c r="E32" s="151">
        <v>236</v>
      </c>
      <c r="F32" s="201">
        <v>66132.17911483167</v>
      </c>
      <c r="G32" s="151">
        <v>0</v>
      </c>
      <c r="H32" s="201">
        <v>0</v>
      </c>
      <c r="I32" s="151">
        <v>22</v>
      </c>
      <c r="J32" s="201">
        <v>3741.4000352278022</v>
      </c>
      <c r="K32" s="151">
        <v>49</v>
      </c>
      <c r="L32" s="201">
        <v>21277.892908643618</v>
      </c>
      <c r="M32" s="151">
        <v>3</v>
      </c>
      <c r="N32" s="201">
        <v>359.7984140321019</v>
      </c>
      <c r="O32" s="151">
        <v>0</v>
      </c>
      <c r="P32" s="201">
        <v>0</v>
      </c>
      <c r="Q32" s="151">
        <v>90</v>
      </c>
      <c r="R32" s="201">
        <v>6295.1167868928624</v>
      </c>
      <c r="S32" s="151">
        <v>1858</v>
      </c>
      <c r="T32" s="201">
        <v>306140.61315091175</v>
      </c>
      <c r="U32" s="151">
        <v>462</v>
      </c>
      <c r="V32" s="201">
        <v>111004.6518783088</v>
      </c>
      <c r="W32" s="151">
        <v>2320</v>
      </c>
      <c r="X32" s="201">
        <v>417145.26502922055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19</v>
      </c>
      <c r="V34" s="201">
        <v>4200.1005343213001</v>
      </c>
      <c r="W34" s="151">
        <v>19</v>
      </c>
      <c r="X34" s="201">
        <v>4200.1005343213001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6</v>
      </c>
      <c r="D35" s="201">
        <v>338.13869792124132</v>
      </c>
      <c r="E35" s="151">
        <v>111</v>
      </c>
      <c r="F35" s="201">
        <v>30804.948968354831</v>
      </c>
      <c r="G35" s="151">
        <v>0</v>
      </c>
      <c r="H35" s="201">
        <v>0</v>
      </c>
      <c r="I35" s="151">
        <v>3</v>
      </c>
      <c r="J35" s="201">
        <v>441.20026609938321</v>
      </c>
      <c r="K35" s="151">
        <v>6</v>
      </c>
      <c r="L35" s="201">
        <v>2509.1708785308092</v>
      </c>
      <c r="M35" s="151">
        <v>0</v>
      </c>
      <c r="N35" s="201">
        <v>42.42881127877952</v>
      </c>
      <c r="O35" s="151">
        <v>0</v>
      </c>
      <c r="P35" s="201">
        <v>0</v>
      </c>
      <c r="Q35" s="151">
        <v>3</v>
      </c>
      <c r="R35" s="201">
        <v>742.34435648491603</v>
      </c>
      <c r="S35" s="151">
        <v>129</v>
      </c>
      <c r="T35" s="201">
        <v>34878.231978669959</v>
      </c>
      <c r="U35" s="151">
        <v>229</v>
      </c>
      <c r="V35" s="201">
        <v>54297.756690773422</v>
      </c>
      <c r="W35" s="151">
        <v>358</v>
      </c>
      <c r="X35" s="201">
        <v>89175.988669443381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6109</v>
      </c>
      <c r="D36" s="201">
        <v>872449.65481860703</v>
      </c>
      <c r="E36" s="151">
        <v>423</v>
      </c>
      <c r="F36" s="201">
        <v>120021.15710859549</v>
      </c>
      <c r="G36" s="151">
        <v>0</v>
      </c>
      <c r="H36" s="201">
        <v>0</v>
      </c>
      <c r="I36" s="151">
        <v>11</v>
      </c>
      <c r="J36" s="201">
        <v>1826.3083164686022</v>
      </c>
      <c r="K36" s="151">
        <v>24</v>
      </c>
      <c r="L36" s="201">
        <v>10386.484313382991</v>
      </c>
      <c r="M36" s="151">
        <v>3</v>
      </c>
      <c r="N36" s="201">
        <v>175.63019982145059</v>
      </c>
      <c r="O36" s="151">
        <v>0</v>
      </c>
      <c r="P36" s="201">
        <v>0</v>
      </c>
      <c r="Q36" s="151">
        <v>44</v>
      </c>
      <c r="R36" s="201">
        <v>3072.8668500543099</v>
      </c>
      <c r="S36" s="151">
        <v>6614</v>
      </c>
      <c r="T36" s="201">
        <v>1007932.1016069299</v>
      </c>
      <c r="U36" s="151">
        <v>2697</v>
      </c>
      <c r="V36" s="201">
        <v>650128.41639573022</v>
      </c>
      <c r="W36" s="151">
        <v>9311</v>
      </c>
      <c r="X36" s="201">
        <v>1658060.51800266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272</v>
      </c>
      <c r="D37" s="201">
        <v>39047.846632702778</v>
      </c>
      <c r="E37" s="151">
        <v>1495</v>
      </c>
      <c r="F37" s="201">
        <v>426378.55786526977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1767</v>
      </c>
      <c r="T37" s="201">
        <v>465426.40449797251</v>
      </c>
      <c r="U37" s="151">
        <v>78</v>
      </c>
      <c r="V37" s="201">
        <v>17560.471722475682</v>
      </c>
      <c r="W37" s="151">
        <v>1845</v>
      </c>
      <c r="X37" s="201">
        <v>482986.87622044823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2571</v>
      </c>
      <c r="D40" s="201">
        <v>367074.42108081857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2571</v>
      </c>
      <c r="T40" s="201">
        <v>367074.42108081857</v>
      </c>
      <c r="U40" s="151">
        <v>212</v>
      </c>
      <c r="V40" s="201">
        <v>49926.578560939808</v>
      </c>
      <c r="W40" s="151">
        <v>2783</v>
      </c>
      <c r="X40" s="201">
        <v>417000.99964175833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31</v>
      </c>
      <c r="F42" s="201">
        <v>8192.8847759750497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31</v>
      </c>
      <c r="T42" s="201">
        <v>8192.8847759750497</v>
      </c>
      <c r="U42" s="151">
        <v>161</v>
      </c>
      <c r="V42" s="201">
        <v>37536.057674199626</v>
      </c>
      <c r="W42" s="151">
        <v>192</v>
      </c>
      <c r="X42" s="201">
        <v>45728.942450174683</v>
      </c>
    </row>
    <row r="43" spans="1:24" s="193" customFormat="1" ht="20.25" customHeight="1" x14ac:dyDescent="0.25">
      <c r="A43" s="152" t="s">
        <v>37</v>
      </c>
      <c r="B43" s="153"/>
      <c r="C43" s="154">
        <v>22110</v>
      </c>
      <c r="D43" s="202">
        <v>3156812.2620367757</v>
      </c>
      <c r="E43" s="155">
        <v>7799</v>
      </c>
      <c r="F43" s="202">
        <v>2215350.4945713817</v>
      </c>
      <c r="G43" s="155">
        <v>0</v>
      </c>
      <c r="H43" s="202">
        <v>0</v>
      </c>
      <c r="I43" s="155">
        <v>550</v>
      </c>
      <c r="J43" s="202">
        <v>93424.668024044498</v>
      </c>
      <c r="K43" s="155">
        <v>1237</v>
      </c>
      <c r="L43" s="202">
        <v>531319.8435141847</v>
      </c>
      <c r="M43" s="155">
        <v>17</v>
      </c>
      <c r="N43" s="202">
        <v>8984.349994661874</v>
      </c>
      <c r="O43" s="155">
        <v>0</v>
      </c>
      <c r="P43" s="202">
        <v>0</v>
      </c>
      <c r="Q43" s="155">
        <v>2224</v>
      </c>
      <c r="R43" s="202">
        <v>157192.27841196262</v>
      </c>
      <c r="S43" s="155">
        <v>33937</v>
      </c>
      <c r="T43" s="202">
        <v>6163083.8965530107</v>
      </c>
      <c r="U43" s="155">
        <v>14297</v>
      </c>
      <c r="V43" s="202">
        <v>3437111.3480264451</v>
      </c>
      <c r="W43" s="155">
        <v>48234</v>
      </c>
      <c r="X43" s="202">
        <v>9600195.2445794549</v>
      </c>
    </row>
    <row r="44" spans="1:24" s="193" customFormat="1" ht="20.25" customHeight="1" x14ac:dyDescent="0.25">
      <c r="A44" s="152" t="s">
        <v>38</v>
      </c>
      <c r="B44" s="153"/>
      <c r="C44" s="154">
        <v>299737</v>
      </c>
      <c r="D44" s="202">
        <v>42924008.664295696</v>
      </c>
      <c r="E44" s="155">
        <v>36584</v>
      </c>
      <c r="F44" s="202">
        <v>10423636.437087247</v>
      </c>
      <c r="G44" s="155">
        <v>0</v>
      </c>
      <c r="H44" s="202">
        <v>0</v>
      </c>
      <c r="I44" s="155">
        <v>1336</v>
      </c>
      <c r="J44" s="202">
        <v>227593.66504114404</v>
      </c>
      <c r="K44" s="155">
        <v>3010</v>
      </c>
      <c r="L44" s="202">
        <v>1294358.6854743569</v>
      </c>
      <c r="M44" s="155">
        <v>40</v>
      </c>
      <c r="N44" s="202">
        <v>21886.951129130244</v>
      </c>
      <c r="O44" s="155">
        <v>0</v>
      </c>
      <c r="P44" s="202">
        <v>0</v>
      </c>
      <c r="Q44" s="155">
        <v>5441</v>
      </c>
      <c r="R44" s="202">
        <v>382939.19065079151</v>
      </c>
      <c r="S44" s="155">
        <v>346148</v>
      </c>
      <c r="T44" s="202">
        <v>55274423.593678363</v>
      </c>
      <c r="U44" s="155">
        <v>41829</v>
      </c>
      <c r="V44" s="202">
        <v>10069565.948297929</v>
      </c>
      <c r="W44" s="155">
        <v>387977</v>
      </c>
      <c r="X44" s="202">
        <v>65343989.541976295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39499</v>
      </c>
      <c r="D45" s="201">
        <v>5640314.6565813124</v>
      </c>
      <c r="E45" s="151">
        <v>0</v>
      </c>
      <c r="F45" s="201">
        <v>0</v>
      </c>
      <c r="G45" s="151">
        <v>0</v>
      </c>
      <c r="H45" s="201">
        <v>0</v>
      </c>
      <c r="I45" s="151">
        <v>138</v>
      </c>
      <c r="J45" s="201">
        <v>23624.268793866977</v>
      </c>
      <c r="K45" s="151">
        <v>312</v>
      </c>
      <c r="L45" s="201">
        <v>134354.6952231497</v>
      </c>
      <c r="M45" s="151">
        <v>2</v>
      </c>
      <c r="N45" s="201">
        <v>2271.8699857455576</v>
      </c>
      <c r="O45" s="151">
        <v>0</v>
      </c>
      <c r="P45" s="201">
        <v>0</v>
      </c>
      <c r="Q45" s="151">
        <v>566</v>
      </c>
      <c r="R45" s="201">
        <v>39749.165997237782</v>
      </c>
      <c r="S45" s="151">
        <v>40517</v>
      </c>
      <c r="T45" s="201">
        <v>5840314.6565813124</v>
      </c>
      <c r="U45" s="151">
        <v>2782</v>
      </c>
      <c r="V45" s="201">
        <v>670625.29983547283</v>
      </c>
      <c r="W45" s="151">
        <v>43299</v>
      </c>
      <c r="X45" s="201">
        <v>6510939.9564167848</v>
      </c>
    </row>
    <row r="46" spans="1:24" s="193" customFormat="1" ht="20.25" customHeight="1" x14ac:dyDescent="0.25">
      <c r="A46" s="152" t="s">
        <v>40</v>
      </c>
      <c r="B46" s="153"/>
      <c r="C46" s="154">
        <v>39499</v>
      </c>
      <c r="D46" s="202">
        <v>5640314.6565813124</v>
      </c>
      <c r="E46" s="155">
        <v>0</v>
      </c>
      <c r="F46" s="202">
        <v>0</v>
      </c>
      <c r="G46" s="155">
        <v>0</v>
      </c>
      <c r="H46" s="202">
        <v>0</v>
      </c>
      <c r="I46" s="155">
        <v>138</v>
      </c>
      <c r="J46" s="202">
        <v>23624.268793866977</v>
      </c>
      <c r="K46" s="155">
        <v>312</v>
      </c>
      <c r="L46" s="202">
        <v>134354.6952231497</v>
      </c>
      <c r="M46" s="155">
        <v>2</v>
      </c>
      <c r="N46" s="202">
        <v>2271.8699857455576</v>
      </c>
      <c r="O46" s="155">
        <v>0</v>
      </c>
      <c r="P46" s="202">
        <v>0</v>
      </c>
      <c r="Q46" s="155">
        <v>566</v>
      </c>
      <c r="R46" s="202">
        <v>39749.165997237782</v>
      </c>
      <c r="S46" s="155">
        <v>40517</v>
      </c>
      <c r="T46" s="202">
        <v>5840314.6565813124</v>
      </c>
      <c r="U46" s="155">
        <v>2782</v>
      </c>
      <c r="V46" s="202">
        <v>670625.29983547283</v>
      </c>
      <c r="W46" s="155">
        <v>43299</v>
      </c>
      <c r="X46" s="202">
        <v>6510939.9564167848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67895</v>
      </c>
      <c r="D48" s="201">
        <v>9571257.7876315881</v>
      </c>
      <c r="E48" s="151">
        <v>3366</v>
      </c>
      <c r="F48" s="201">
        <v>960478.64334879396</v>
      </c>
      <c r="G48" s="151">
        <v>0</v>
      </c>
      <c r="H48" s="201">
        <v>0</v>
      </c>
      <c r="I48" s="151">
        <v>1502</v>
      </c>
      <c r="J48" s="201">
        <v>256241.20866575604</v>
      </c>
      <c r="K48" s="151">
        <v>3388</v>
      </c>
      <c r="L48" s="201">
        <v>1457281.4843199169</v>
      </c>
      <c r="M48" s="151">
        <v>25</v>
      </c>
      <c r="N48" s="201">
        <v>24641.893307192007</v>
      </c>
      <c r="O48" s="151">
        <v>0</v>
      </c>
      <c r="P48" s="201">
        <v>0</v>
      </c>
      <c r="Q48" s="151">
        <v>6144</v>
      </c>
      <c r="R48" s="201">
        <v>431140.30014897964</v>
      </c>
      <c r="S48" s="151">
        <v>82320</v>
      </c>
      <c r="T48" s="201">
        <v>12701041.317422228</v>
      </c>
      <c r="U48" s="151">
        <v>20945</v>
      </c>
      <c r="V48" s="201">
        <v>5050578.8364093658</v>
      </c>
      <c r="W48" s="151">
        <v>103265</v>
      </c>
      <c r="X48" s="201">
        <v>17751620.153831594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67895</v>
      </c>
      <c r="D51" s="202">
        <v>9571257.7876315881</v>
      </c>
      <c r="E51" s="155">
        <v>3366</v>
      </c>
      <c r="F51" s="202">
        <v>960478.64334879396</v>
      </c>
      <c r="G51" s="155">
        <v>0</v>
      </c>
      <c r="H51" s="202">
        <v>0</v>
      </c>
      <c r="I51" s="155">
        <v>1502</v>
      </c>
      <c r="J51" s="202">
        <v>256241.20866575604</v>
      </c>
      <c r="K51" s="155">
        <v>3388</v>
      </c>
      <c r="L51" s="202">
        <v>1457281.4843199169</v>
      </c>
      <c r="M51" s="155">
        <v>25</v>
      </c>
      <c r="N51" s="202">
        <v>24641.893307192007</v>
      </c>
      <c r="O51" s="155">
        <v>0</v>
      </c>
      <c r="P51" s="202">
        <v>0</v>
      </c>
      <c r="Q51" s="155">
        <v>6144</v>
      </c>
      <c r="R51" s="202">
        <v>431140.30014897964</v>
      </c>
      <c r="S51" s="155">
        <v>82320</v>
      </c>
      <c r="T51" s="202">
        <v>12701041.317422228</v>
      </c>
      <c r="U51" s="155">
        <v>20945</v>
      </c>
      <c r="V51" s="202">
        <v>5050578.8364093658</v>
      </c>
      <c r="W51" s="155">
        <v>103265</v>
      </c>
      <c r="X51" s="202">
        <v>17751620.153831594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200</v>
      </c>
      <c r="F52" s="201">
        <v>56305.827726620715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200</v>
      </c>
      <c r="T52" s="201">
        <v>56305.827726620715</v>
      </c>
      <c r="U52" s="151">
        <v>77</v>
      </c>
      <c r="V52" s="201">
        <v>17173.358087723369</v>
      </c>
      <c r="W52" s="151">
        <v>277</v>
      </c>
      <c r="X52" s="201">
        <v>73479.185814344077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684</v>
      </c>
      <c r="D53" s="201">
        <v>97779.285158241779</v>
      </c>
      <c r="E53" s="151">
        <v>206</v>
      </c>
      <c r="F53" s="201">
        <v>58186.603688553012</v>
      </c>
      <c r="G53" s="151">
        <v>0</v>
      </c>
      <c r="H53" s="201">
        <v>0</v>
      </c>
      <c r="I53" s="151">
        <v>73</v>
      </c>
      <c r="J53" s="201">
        <v>12472.167419029965</v>
      </c>
      <c r="K53" s="151">
        <v>165</v>
      </c>
      <c r="L53" s="201">
        <v>70931.052595832734</v>
      </c>
      <c r="M53" s="151">
        <v>1</v>
      </c>
      <c r="N53" s="201">
        <v>1199.4082468213287</v>
      </c>
      <c r="O53" s="151">
        <v>0</v>
      </c>
      <c r="P53" s="201">
        <v>0</v>
      </c>
      <c r="Q53" s="151">
        <v>299</v>
      </c>
      <c r="R53" s="201">
        <v>20985.125821674752</v>
      </c>
      <c r="S53" s="151">
        <v>1428</v>
      </c>
      <c r="T53" s="201">
        <v>261553.64293015352</v>
      </c>
      <c r="U53" s="151">
        <v>383</v>
      </c>
      <c r="V53" s="201">
        <v>91576.135351736433</v>
      </c>
      <c r="W53" s="151">
        <v>1811</v>
      </c>
      <c r="X53" s="201">
        <v>353129.77828188997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684</v>
      </c>
      <c r="D55" s="202">
        <v>97779.285158241779</v>
      </c>
      <c r="E55" s="155">
        <v>406</v>
      </c>
      <c r="F55" s="202">
        <v>114492.43141517373</v>
      </c>
      <c r="G55" s="155">
        <v>0</v>
      </c>
      <c r="H55" s="202">
        <v>0</v>
      </c>
      <c r="I55" s="155">
        <v>73</v>
      </c>
      <c r="J55" s="202">
        <v>12472.167419029965</v>
      </c>
      <c r="K55" s="155">
        <v>165</v>
      </c>
      <c r="L55" s="202">
        <v>70931.052595832734</v>
      </c>
      <c r="M55" s="155">
        <v>1</v>
      </c>
      <c r="N55" s="202">
        <v>1199.4082468213287</v>
      </c>
      <c r="O55" s="155">
        <v>0</v>
      </c>
      <c r="P55" s="202">
        <v>0</v>
      </c>
      <c r="Q55" s="155">
        <v>299</v>
      </c>
      <c r="R55" s="202">
        <v>20985.125821674752</v>
      </c>
      <c r="S55" s="155">
        <v>1628</v>
      </c>
      <c r="T55" s="202">
        <v>317859.47065677424</v>
      </c>
      <c r="U55" s="155">
        <v>460</v>
      </c>
      <c r="V55" s="202">
        <v>108749.49343945979</v>
      </c>
      <c r="W55" s="155">
        <v>2088</v>
      </c>
      <c r="X55" s="202">
        <v>426608.96409623406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2150</v>
      </c>
      <c r="F56" s="201">
        <v>613421.74705330317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2150</v>
      </c>
      <c r="T56" s="201">
        <v>613421.74705330317</v>
      </c>
      <c r="U56" s="151">
        <v>0</v>
      </c>
      <c r="V56" s="201">
        <v>0</v>
      </c>
      <c r="W56" s="151">
        <v>2150</v>
      </c>
      <c r="X56" s="201">
        <v>613421.74705330317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2150</v>
      </c>
      <c r="F57" s="202">
        <v>613421.74705330317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2150</v>
      </c>
      <c r="T57" s="202">
        <v>613421.74705330317</v>
      </c>
      <c r="U57" s="155">
        <v>0</v>
      </c>
      <c r="V57" s="202">
        <v>0</v>
      </c>
      <c r="W57" s="155">
        <v>2150</v>
      </c>
      <c r="X57" s="202">
        <v>613421.74705330317</v>
      </c>
    </row>
    <row r="58" spans="1:24" s="193" customFormat="1" ht="20.25" customHeight="1" x14ac:dyDescent="0.25">
      <c r="A58" s="195" t="s">
        <v>62</v>
      </c>
      <c r="B58" s="195"/>
      <c r="C58" s="203">
        <v>407815</v>
      </c>
      <c r="D58" s="204">
        <v>58233360.393666841</v>
      </c>
      <c r="E58" s="205">
        <v>42506</v>
      </c>
      <c r="F58" s="204">
        <v>12112029.258904517</v>
      </c>
      <c r="G58" s="205">
        <v>0</v>
      </c>
      <c r="H58" s="204">
        <v>0</v>
      </c>
      <c r="I58" s="205">
        <v>3049</v>
      </c>
      <c r="J58" s="204">
        <v>519931.30991979706</v>
      </c>
      <c r="K58" s="205">
        <v>6875</v>
      </c>
      <c r="L58" s="204">
        <v>2956925.9176132563</v>
      </c>
      <c r="M58" s="205">
        <v>68</v>
      </c>
      <c r="N58" s="204">
        <v>50000.122668889133</v>
      </c>
      <c r="O58" s="205">
        <v>0</v>
      </c>
      <c r="P58" s="204">
        <v>0</v>
      </c>
      <c r="Q58" s="205">
        <v>12450</v>
      </c>
      <c r="R58" s="204">
        <v>874813.78261868376</v>
      </c>
      <c r="S58" s="205">
        <v>472763</v>
      </c>
      <c r="T58" s="204">
        <v>74747060.785391986</v>
      </c>
      <c r="U58" s="205">
        <v>66016</v>
      </c>
      <c r="V58" s="204">
        <v>15899519.577982228</v>
      </c>
      <c r="W58" s="205">
        <v>538779</v>
      </c>
      <c r="X58" s="204">
        <v>90646580.363374218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91352-87AE-41D1-80F3-B7FEA23A09AF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11.28515625" style="162" bestFit="1" customWidth="1"/>
    <col min="9" max="9" width="5.5703125" style="162" bestFit="1" customWidth="1"/>
    <col min="10" max="10" width="10.140625" style="162" bestFit="1" customWidth="1"/>
    <col min="11" max="11" width="6.710937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42578125" style="162" bestFit="1" customWidth="1"/>
    <col min="16" max="16" width="10.140625" style="162" bestFit="1" customWidth="1"/>
    <col min="17" max="17" width="5.5703125" style="162" bestFit="1" customWidth="1"/>
    <col min="18" max="18" width="10.140625" style="162" bestFit="1" customWidth="1"/>
    <col min="19" max="19" width="8.7109375" style="162" bestFit="1" customWidth="1"/>
    <col min="20" max="20" width="14.28515625" style="162" bestFit="1" customWidth="1"/>
    <col min="21" max="21" width="8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  <c r="U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96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110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22960</v>
      </c>
      <c r="D9" s="201">
        <v>5800790.2030649735</v>
      </c>
      <c r="E9" s="151">
        <v>684</v>
      </c>
      <c r="F9" s="201">
        <v>835143.73369567143</v>
      </c>
      <c r="G9" s="151">
        <v>0</v>
      </c>
      <c r="H9" s="201">
        <v>0</v>
      </c>
      <c r="I9" s="151">
        <v>175</v>
      </c>
      <c r="J9" s="201">
        <v>37435.333147440571</v>
      </c>
      <c r="K9" s="151">
        <v>901</v>
      </c>
      <c r="L9" s="201">
        <v>329059.73723460361</v>
      </c>
      <c r="M9" s="151">
        <v>5</v>
      </c>
      <c r="N9" s="201">
        <v>16412.395388555324</v>
      </c>
      <c r="O9" s="151">
        <v>7</v>
      </c>
      <c r="P9" s="201">
        <v>7171.834527655893</v>
      </c>
      <c r="Q9" s="151">
        <v>114</v>
      </c>
      <c r="R9" s="201">
        <v>6466.2045556709754</v>
      </c>
      <c r="S9" s="151">
        <v>24846</v>
      </c>
      <c r="T9" s="201">
        <v>7032479.441614571</v>
      </c>
      <c r="U9" s="151">
        <v>1731</v>
      </c>
      <c r="V9" s="201">
        <v>580972.40218971495</v>
      </c>
      <c r="W9" s="151">
        <v>26577</v>
      </c>
      <c r="X9" s="201">
        <v>7613451.8438042859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13772</v>
      </c>
      <c r="D10" s="201">
        <v>3479324.4106944185</v>
      </c>
      <c r="E10" s="151">
        <v>864</v>
      </c>
      <c r="F10" s="201">
        <v>1054408.2753828301</v>
      </c>
      <c r="G10" s="151">
        <v>0</v>
      </c>
      <c r="H10" s="201">
        <v>0</v>
      </c>
      <c r="I10" s="151">
        <v>41</v>
      </c>
      <c r="J10" s="201">
        <v>8831.2372618620848</v>
      </c>
      <c r="K10" s="151">
        <v>213</v>
      </c>
      <c r="L10" s="201">
        <v>77627.320729305691</v>
      </c>
      <c r="M10" s="151">
        <v>1</v>
      </c>
      <c r="N10" s="201">
        <v>3871.7902453536144</v>
      </c>
      <c r="O10" s="151">
        <v>2</v>
      </c>
      <c r="P10" s="201">
        <v>1691.8821602866926</v>
      </c>
      <c r="Q10" s="151">
        <v>27</v>
      </c>
      <c r="R10" s="201">
        <v>1525.4194851146422</v>
      </c>
      <c r="S10" s="151">
        <v>14920</v>
      </c>
      <c r="T10" s="201">
        <v>4627280.3359591709</v>
      </c>
      <c r="U10" s="151">
        <v>379</v>
      </c>
      <c r="V10" s="201">
        <v>126364.22460277518</v>
      </c>
      <c r="W10" s="151">
        <v>15299</v>
      </c>
      <c r="X10" s="201">
        <v>4753644.5605619466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304</v>
      </c>
      <c r="D11" s="201">
        <v>76888.103048667777</v>
      </c>
      <c r="E11" s="151">
        <v>76</v>
      </c>
      <c r="F11" s="201">
        <v>89176.615215881713</v>
      </c>
      <c r="G11" s="151">
        <v>0</v>
      </c>
      <c r="H11" s="201">
        <v>0</v>
      </c>
      <c r="I11" s="151">
        <v>11</v>
      </c>
      <c r="J11" s="201">
        <v>2393.9177240164836</v>
      </c>
      <c r="K11" s="151">
        <v>58</v>
      </c>
      <c r="L11" s="201">
        <v>21042.738797690701</v>
      </c>
      <c r="M11" s="151">
        <v>2</v>
      </c>
      <c r="N11" s="201">
        <v>1049.5411930617538</v>
      </c>
      <c r="O11" s="151">
        <v>3</v>
      </c>
      <c r="P11" s="201">
        <v>458.62505675717875</v>
      </c>
      <c r="Q11" s="151">
        <v>3</v>
      </c>
      <c r="R11" s="201">
        <v>413.50137400861382</v>
      </c>
      <c r="S11" s="151">
        <v>457</v>
      </c>
      <c r="T11" s="201">
        <v>191423.04241008422</v>
      </c>
      <c r="U11" s="151">
        <v>220</v>
      </c>
      <c r="V11" s="201">
        <v>72960.524689577869</v>
      </c>
      <c r="W11" s="151">
        <v>677</v>
      </c>
      <c r="X11" s="201">
        <v>264383.56709966209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52520</v>
      </c>
      <c r="D12" s="201">
        <v>13268880.09696036</v>
      </c>
      <c r="E12" s="151">
        <v>989</v>
      </c>
      <c r="F12" s="201">
        <v>1207229.7766488558</v>
      </c>
      <c r="G12" s="151">
        <v>6</v>
      </c>
      <c r="H12" s="201">
        <v>190000</v>
      </c>
      <c r="I12" s="151">
        <v>413</v>
      </c>
      <c r="J12" s="201">
        <v>88286.270127769356</v>
      </c>
      <c r="K12" s="151">
        <v>2125</v>
      </c>
      <c r="L12" s="201">
        <v>776043.76419589191</v>
      </c>
      <c r="M12" s="151">
        <v>12</v>
      </c>
      <c r="N12" s="201">
        <v>38706.458601846796</v>
      </c>
      <c r="O12" s="151">
        <v>16</v>
      </c>
      <c r="P12" s="201">
        <v>16913.820906214671</v>
      </c>
      <c r="Q12" s="151">
        <v>268</v>
      </c>
      <c r="R12" s="201">
        <v>15249.686168277392</v>
      </c>
      <c r="S12" s="151">
        <v>56349</v>
      </c>
      <c r="T12" s="201">
        <v>15601309.873609217</v>
      </c>
      <c r="U12" s="151">
        <v>2711</v>
      </c>
      <c r="V12" s="201">
        <v>910257.76698796416</v>
      </c>
      <c r="W12" s="151">
        <v>59060</v>
      </c>
      <c r="X12" s="201">
        <v>16511567.64059718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11826</v>
      </c>
      <c r="D13" s="201">
        <v>2988082.7334146993</v>
      </c>
      <c r="E13" s="151">
        <v>502</v>
      </c>
      <c r="F13" s="201">
        <v>613716.8045543629</v>
      </c>
      <c r="G13" s="151">
        <v>0</v>
      </c>
      <c r="H13" s="201">
        <v>0</v>
      </c>
      <c r="I13" s="151">
        <v>63</v>
      </c>
      <c r="J13" s="201">
        <v>13526.519621773003</v>
      </c>
      <c r="K13" s="151">
        <v>326</v>
      </c>
      <c r="L13" s="201">
        <v>118899.24887027883</v>
      </c>
      <c r="M13" s="151">
        <v>2</v>
      </c>
      <c r="N13" s="201">
        <v>5930.2955149143245</v>
      </c>
      <c r="O13" s="151">
        <v>2</v>
      </c>
      <c r="P13" s="201">
        <v>2591.4010189349433</v>
      </c>
      <c r="Q13" s="151">
        <v>41</v>
      </c>
      <c r="R13" s="201">
        <v>2336.4355395528619</v>
      </c>
      <c r="S13" s="151">
        <v>12762</v>
      </c>
      <c r="T13" s="201">
        <v>3745083.4385345159</v>
      </c>
      <c r="U13" s="151">
        <v>715</v>
      </c>
      <c r="V13" s="201">
        <v>239869.85290096788</v>
      </c>
      <c r="W13" s="151">
        <v>13477</v>
      </c>
      <c r="X13" s="201">
        <v>3984953.2914354843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48782</v>
      </c>
      <c r="D14" s="201">
        <v>12324239.950306185</v>
      </c>
      <c r="E14" s="151">
        <v>3898</v>
      </c>
      <c r="F14" s="201">
        <v>4756906.5724339569</v>
      </c>
      <c r="G14" s="151">
        <v>0</v>
      </c>
      <c r="H14" s="201">
        <v>0</v>
      </c>
      <c r="I14" s="151">
        <v>329</v>
      </c>
      <c r="J14" s="201">
        <v>70367.969904701153</v>
      </c>
      <c r="K14" s="151">
        <v>1693</v>
      </c>
      <c r="L14" s="201">
        <v>618540.39325295994</v>
      </c>
      <c r="M14" s="151">
        <v>10</v>
      </c>
      <c r="N14" s="201">
        <v>30850.719031062694</v>
      </c>
      <c r="O14" s="151">
        <v>13</v>
      </c>
      <c r="P14" s="201">
        <v>13481.045679917775</v>
      </c>
      <c r="Q14" s="151">
        <v>214</v>
      </c>
      <c r="R14" s="201">
        <v>12154.658428683057</v>
      </c>
      <c r="S14" s="151">
        <v>54939</v>
      </c>
      <c r="T14" s="201">
        <v>17826541.309037466</v>
      </c>
      <c r="U14" s="151">
        <v>3791</v>
      </c>
      <c r="V14" s="201">
        <v>1272949.5949860744</v>
      </c>
      <c r="W14" s="151">
        <v>58730</v>
      </c>
      <c r="X14" s="201">
        <v>19099490.904023539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3586</v>
      </c>
      <c r="D15" s="201">
        <v>906250.16858200904</v>
      </c>
      <c r="E15" s="151">
        <v>73</v>
      </c>
      <c r="F15" s="201">
        <v>84996.893705004404</v>
      </c>
      <c r="G15" s="151">
        <v>0</v>
      </c>
      <c r="H15" s="201">
        <v>0</v>
      </c>
      <c r="I15" s="151">
        <v>7</v>
      </c>
      <c r="J15" s="201">
        <v>1581.7398822455737</v>
      </c>
      <c r="K15" s="151">
        <v>38</v>
      </c>
      <c r="L15" s="201">
        <v>13903.62703532683</v>
      </c>
      <c r="M15" s="151">
        <v>3</v>
      </c>
      <c r="N15" s="201">
        <v>693.46625678516693</v>
      </c>
      <c r="O15" s="151">
        <v>3</v>
      </c>
      <c r="P15" s="201">
        <v>303.02860285977584</v>
      </c>
      <c r="Q15" s="151">
        <v>3</v>
      </c>
      <c r="R15" s="201">
        <v>273.21390709092896</v>
      </c>
      <c r="S15" s="151">
        <v>3713</v>
      </c>
      <c r="T15" s="201">
        <v>1008002.1379713217</v>
      </c>
      <c r="U15" s="151">
        <v>146</v>
      </c>
      <c r="V15" s="201">
        <v>48098.775806420796</v>
      </c>
      <c r="W15" s="151">
        <v>3859</v>
      </c>
      <c r="X15" s="201">
        <v>1056100.9137777425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392</v>
      </c>
      <c r="D16" s="201">
        <v>99110.600439555594</v>
      </c>
      <c r="E16" s="151">
        <v>9</v>
      </c>
      <c r="F16" s="201">
        <v>1197.6461026892025</v>
      </c>
      <c r="G16" s="151">
        <v>0</v>
      </c>
      <c r="H16" s="201">
        <v>0</v>
      </c>
      <c r="I16" s="151">
        <v>22</v>
      </c>
      <c r="J16" s="201">
        <v>4698.8229652788623</v>
      </c>
      <c r="K16" s="151">
        <v>113</v>
      </c>
      <c r="L16" s="201">
        <v>41303.050360920744</v>
      </c>
      <c r="M16" s="151">
        <v>1</v>
      </c>
      <c r="N16" s="201">
        <v>2060.0575414473965</v>
      </c>
      <c r="O16" s="151">
        <v>3</v>
      </c>
      <c r="P16" s="201">
        <v>900.19716530914275</v>
      </c>
      <c r="Q16" s="151">
        <v>3</v>
      </c>
      <c r="R16" s="201">
        <v>811.6276231524572</v>
      </c>
      <c r="S16" s="151">
        <v>543</v>
      </c>
      <c r="T16" s="201">
        <v>150082.00219835341</v>
      </c>
      <c r="U16" s="151">
        <v>476</v>
      </c>
      <c r="V16" s="201">
        <v>159904.9397385843</v>
      </c>
      <c r="W16" s="151">
        <v>1019</v>
      </c>
      <c r="X16" s="201">
        <v>309986.94193693768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1378</v>
      </c>
      <c r="D17" s="201">
        <v>348175.23623246967</v>
      </c>
      <c r="E17" s="151">
        <v>271</v>
      </c>
      <c r="F17" s="201">
        <v>331580.06196472282</v>
      </c>
      <c r="G17" s="151">
        <v>0</v>
      </c>
      <c r="H17" s="201">
        <v>0</v>
      </c>
      <c r="I17" s="151">
        <v>168</v>
      </c>
      <c r="J17" s="201">
        <v>35931.496215544743</v>
      </c>
      <c r="K17" s="151">
        <v>865</v>
      </c>
      <c r="L17" s="201">
        <v>315840.88370645849</v>
      </c>
      <c r="M17" s="151">
        <v>5</v>
      </c>
      <c r="N17" s="201">
        <v>15753.083336249634</v>
      </c>
      <c r="O17" s="151">
        <v>7</v>
      </c>
      <c r="P17" s="201">
        <v>6883.7305166763099</v>
      </c>
      <c r="Q17" s="151">
        <v>109</v>
      </c>
      <c r="R17" s="201">
        <v>6206.4468240725355</v>
      </c>
      <c r="S17" s="151">
        <v>2803</v>
      </c>
      <c r="T17" s="201">
        <v>1060370.9387961943</v>
      </c>
      <c r="U17" s="151">
        <v>571</v>
      </c>
      <c r="V17" s="201">
        <v>191510.07226273144</v>
      </c>
      <c r="W17" s="151">
        <v>3374</v>
      </c>
      <c r="X17" s="201">
        <v>1251881.0110589257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1129</v>
      </c>
      <c r="D18" s="201">
        <v>285413.02673563175</v>
      </c>
      <c r="E18" s="151">
        <v>29</v>
      </c>
      <c r="F18" s="201">
        <v>29925.120270023068</v>
      </c>
      <c r="G18" s="151">
        <v>0</v>
      </c>
      <c r="H18" s="201">
        <v>0</v>
      </c>
      <c r="I18" s="151">
        <v>159</v>
      </c>
      <c r="J18" s="201">
        <v>34007.130832580275</v>
      </c>
      <c r="K18" s="151">
        <v>818</v>
      </c>
      <c r="L18" s="201">
        <v>298925.54960838461</v>
      </c>
      <c r="M18" s="151">
        <v>5</v>
      </c>
      <c r="N18" s="201">
        <v>14909.40323828259</v>
      </c>
      <c r="O18" s="151">
        <v>6</v>
      </c>
      <c r="P18" s="201">
        <v>6515.0619638143999</v>
      </c>
      <c r="Q18" s="151">
        <v>103</v>
      </c>
      <c r="R18" s="201">
        <v>5874.0512191745702</v>
      </c>
      <c r="S18" s="151">
        <v>2249</v>
      </c>
      <c r="T18" s="201">
        <v>675569.34386789124</v>
      </c>
      <c r="U18" s="151">
        <v>317</v>
      </c>
      <c r="V18" s="201">
        <v>105805.50482130462</v>
      </c>
      <c r="W18" s="151">
        <v>2566</v>
      </c>
      <c r="X18" s="201">
        <v>781374.84868919582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100337</v>
      </c>
      <c r="D19" s="201">
        <v>25679882.342080105</v>
      </c>
      <c r="E19" s="151">
        <v>5991</v>
      </c>
      <c r="F19" s="201">
        <v>7310792.6498538526</v>
      </c>
      <c r="G19" s="151">
        <v>1</v>
      </c>
      <c r="H19" s="201">
        <v>20000</v>
      </c>
      <c r="I19" s="151">
        <v>662</v>
      </c>
      <c r="J19" s="201">
        <v>141605.43754454024</v>
      </c>
      <c r="K19" s="151">
        <v>3408</v>
      </c>
      <c r="L19" s="201">
        <v>1244723.7449677479</v>
      </c>
      <c r="M19" s="151">
        <v>20</v>
      </c>
      <c r="N19" s="201">
        <v>62082.643180891995</v>
      </c>
      <c r="O19" s="151">
        <v>26</v>
      </c>
      <c r="P19" s="201">
        <v>27128.669118180074</v>
      </c>
      <c r="Q19" s="151">
        <v>430</v>
      </c>
      <c r="R19" s="201">
        <v>24459.50518863996</v>
      </c>
      <c r="S19" s="151">
        <v>110875</v>
      </c>
      <c r="T19" s="201">
        <v>34510674.991933957</v>
      </c>
      <c r="U19" s="151">
        <v>7216</v>
      </c>
      <c r="V19" s="201">
        <v>2422464.7059919541</v>
      </c>
      <c r="W19" s="151">
        <v>118091</v>
      </c>
      <c r="X19" s="201">
        <v>36933139.69792591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97044</v>
      </c>
      <c r="D20" s="201">
        <v>24517591.4572937</v>
      </c>
      <c r="E20" s="151">
        <v>9015</v>
      </c>
      <c r="F20" s="201">
        <v>10999604.30714418</v>
      </c>
      <c r="G20" s="151">
        <v>42</v>
      </c>
      <c r="H20" s="201">
        <v>2100000</v>
      </c>
      <c r="I20" s="151">
        <v>485</v>
      </c>
      <c r="J20" s="201">
        <v>103843.98753266285</v>
      </c>
      <c r="K20" s="151">
        <v>2499</v>
      </c>
      <c r="L20" s="201">
        <v>912797.41297634842</v>
      </c>
      <c r="M20" s="151">
        <v>14</v>
      </c>
      <c r="N20" s="201">
        <v>45527.271665987464</v>
      </c>
      <c r="O20" s="151">
        <v>19</v>
      </c>
      <c r="P20" s="201">
        <v>19894.357353332056</v>
      </c>
      <c r="Q20" s="151">
        <v>315</v>
      </c>
      <c r="R20" s="201">
        <v>17936.970471669301</v>
      </c>
      <c r="S20" s="151">
        <v>109433</v>
      </c>
      <c r="T20" s="201">
        <v>38717195.764437884</v>
      </c>
      <c r="U20" s="151">
        <v>27492</v>
      </c>
      <c r="V20" s="201">
        <v>9229979.0637091789</v>
      </c>
      <c r="W20" s="151">
        <v>136925</v>
      </c>
      <c r="X20" s="201">
        <v>47947174.828147061</v>
      </c>
    </row>
    <row r="21" spans="1:24" s="193" customFormat="1" ht="20.25" customHeight="1" x14ac:dyDescent="0.25">
      <c r="A21" s="152" t="s">
        <v>20</v>
      </c>
      <c r="B21" s="153"/>
      <c r="C21" s="154">
        <v>354030</v>
      </c>
      <c r="D21" s="202">
        <v>89774628.328852773</v>
      </c>
      <c r="E21" s="155">
        <v>22401</v>
      </c>
      <c r="F21" s="202">
        <v>27314678.456972033</v>
      </c>
      <c r="G21" s="155">
        <v>49</v>
      </c>
      <c r="H21" s="202">
        <v>2310000</v>
      </c>
      <c r="I21" s="155">
        <v>2535</v>
      </c>
      <c r="J21" s="202">
        <v>542509.86276041518</v>
      </c>
      <c r="K21" s="155">
        <v>13057</v>
      </c>
      <c r="L21" s="202">
        <v>4768707.471735917</v>
      </c>
      <c r="M21" s="155">
        <v>80</v>
      </c>
      <c r="N21" s="202">
        <v>237847.12519443876</v>
      </c>
      <c r="O21" s="155">
        <v>107</v>
      </c>
      <c r="P21" s="202">
        <v>103933.65406993892</v>
      </c>
      <c r="Q21" s="155">
        <v>1630</v>
      </c>
      <c r="R21" s="202">
        <v>93707.720785107289</v>
      </c>
      <c r="S21" s="155">
        <v>393889</v>
      </c>
      <c r="T21" s="202">
        <v>125146012.62037064</v>
      </c>
      <c r="U21" s="155">
        <v>45765</v>
      </c>
      <c r="V21" s="202">
        <v>15361137.428687248</v>
      </c>
      <c r="W21" s="155">
        <v>439654</v>
      </c>
      <c r="X21" s="202">
        <v>140507150.0490579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7354</v>
      </c>
      <c r="D22" s="201">
        <v>1858071.2387720118</v>
      </c>
      <c r="E22" s="151">
        <v>546</v>
      </c>
      <c r="F22" s="201">
        <v>666171.86681327259</v>
      </c>
      <c r="G22" s="151">
        <v>0</v>
      </c>
      <c r="H22" s="201">
        <v>0</v>
      </c>
      <c r="I22" s="151">
        <v>18</v>
      </c>
      <c r="J22" s="201">
        <v>3770.9688531578367</v>
      </c>
      <c r="K22" s="151">
        <v>91</v>
      </c>
      <c r="L22" s="201">
        <v>33147.134421183328</v>
      </c>
      <c r="M22" s="151">
        <v>1</v>
      </c>
      <c r="N22" s="201">
        <v>1653.2678251371422</v>
      </c>
      <c r="O22" s="151">
        <v>3</v>
      </c>
      <c r="P22" s="201">
        <v>722.43953372273779</v>
      </c>
      <c r="Q22" s="151">
        <v>3</v>
      </c>
      <c r="R22" s="201">
        <v>651.35939572237169</v>
      </c>
      <c r="S22" s="151">
        <v>8016</v>
      </c>
      <c r="T22" s="201">
        <v>2564188.2756142076</v>
      </c>
      <c r="U22" s="151">
        <v>1839</v>
      </c>
      <c r="V22" s="201">
        <v>617137.60745455732</v>
      </c>
      <c r="W22" s="151">
        <v>9855</v>
      </c>
      <c r="X22" s="201">
        <v>3181325.8830687646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123</v>
      </c>
      <c r="D23" s="201">
        <v>30889.879553072351</v>
      </c>
      <c r="E23" s="151">
        <v>0</v>
      </c>
      <c r="F23" s="201">
        <v>0</v>
      </c>
      <c r="G23" s="151">
        <v>0</v>
      </c>
      <c r="H23" s="201">
        <v>0</v>
      </c>
      <c r="I23" s="151">
        <v>372</v>
      </c>
      <c r="J23" s="201">
        <v>79664.261063368336</v>
      </c>
      <c r="K23" s="151">
        <v>1917</v>
      </c>
      <c r="L23" s="201">
        <v>700255.57697736449</v>
      </c>
      <c r="M23" s="151">
        <v>11</v>
      </c>
      <c r="N23" s="201">
        <v>34926.398163989244</v>
      </c>
      <c r="O23" s="151">
        <v>15</v>
      </c>
      <c r="P23" s="201">
        <v>15262.022535346932</v>
      </c>
      <c r="Q23" s="151">
        <v>242</v>
      </c>
      <c r="R23" s="201">
        <v>13760.406666698333</v>
      </c>
      <c r="S23" s="151">
        <v>2680</v>
      </c>
      <c r="T23" s="201">
        <v>874758.54495983967</v>
      </c>
      <c r="U23" s="151">
        <v>3</v>
      </c>
      <c r="V23" s="201">
        <v>223.28890225314314</v>
      </c>
      <c r="W23" s="151">
        <v>2683</v>
      </c>
      <c r="X23" s="201">
        <v>874981.83386209281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3455</v>
      </c>
      <c r="D24" s="201">
        <v>872860.79766849254</v>
      </c>
      <c r="E24" s="151">
        <v>29</v>
      </c>
      <c r="F24" s="201">
        <v>30201.34836680099</v>
      </c>
      <c r="G24" s="151">
        <v>0</v>
      </c>
      <c r="H24" s="201">
        <v>0</v>
      </c>
      <c r="I24" s="151">
        <v>3</v>
      </c>
      <c r="J24" s="201">
        <v>132.96285215449791</v>
      </c>
      <c r="K24" s="151">
        <v>3</v>
      </c>
      <c r="L24" s="201">
        <v>1168.7546901105613</v>
      </c>
      <c r="M24" s="151">
        <v>3</v>
      </c>
      <c r="N24" s="201">
        <v>58.293561672199061</v>
      </c>
      <c r="O24" s="151">
        <v>0</v>
      </c>
      <c r="P24" s="201">
        <v>25.47292874946486</v>
      </c>
      <c r="Q24" s="151">
        <v>0</v>
      </c>
      <c r="R24" s="201">
        <v>22.966671538629068</v>
      </c>
      <c r="S24" s="151">
        <v>3493</v>
      </c>
      <c r="T24" s="201">
        <v>904470.59673951881</v>
      </c>
      <c r="U24" s="151">
        <v>22</v>
      </c>
      <c r="V24" s="201">
        <v>6320.2823606665006</v>
      </c>
      <c r="W24" s="151">
        <v>3515</v>
      </c>
      <c r="X24" s="201">
        <v>910790.87910018524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524</v>
      </c>
      <c r="D25" s="201">
        <v>132270.60451239406</v>
      </c>
      <c r="E25" s="151">
        <v>50</v>
      </c>
      <c r="F25" s="201">
        <v>58324.027382605906</v>
      </c>
      <c r="G25" s="151">
        <v>0</v>
      </c>
      <c r="H25" s="201">
        <v>0</v>
      </c>
      <c r="I25" s="151">
        <v>5</v>
      </c>
      <c r="J25" s="201">
        <v>1085.0991382723391</v>
      </c>
      <c r="K25" s="151">
        <v>26</v>
      </c>
      <c r="L25" s="201">
        <v>9538.1129882586029</v>
      </c>
      <c r="M25" s="151">
        <v>3</v>
      </c>
      <c r="N25" s="201">
        <v>475.72906652024517</v>
      </c>
      <c r="O25" s="151">
        <v>3</v>
      </c>
      <c r="P25" s="201">
        <v>207.88252197839137</v>
      </c>
      <c r="Q25" s="151">
        <v>3</v>
      </c>
      <c r="R25" s="201">
        <v>187.42915853363951</v>
      </c>
      <c r="S25" s="151">
        <v>614</v>
      </c>
      <c r="T25" s="201">
        <v>202088.88476856321</v>
      </c>
      <c r="U25" s="151">
        <v>441</v>
      </c>
      <c r="V25" s="201">
        <v>148167.98800085709</v>
      </c>
      <c r="W25" s="151">
        <v>1055</v>
      </c>
      <c r="X25" s="201">
        <v>350256.87276942033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725</v>
      </c>
      <c r="D26" s="201">
        <v>183077.8835433464</v>
      </c>
      <c r="E26" s="151">
        <v>189</v>
      </c>
      <c r="F26" s="201">
        <v>230701.89483193253</v>
      </c>
      <c r="G26" s="151">
        <v>0</v>
      </c>
      <c r="H26" s="201">
        <v>0</v>
      </c>
      <c r="I26" s="151">
        <v>80</v>
      </c>
      <c r="J26" s="201">
        <v>17092.734966662789</v>
      </c>
      <c r="K26" s="151">
        <v>411</v>
      </c>
      <c r="L26" s="201">
        <v>150246.58267627368</v>
      </c>
      <c r="M26" s="151">
        <v>2</v>
      </c>
      <c r="N26" s="201">
        <v>7493.7953253885898</v>
      </c>
      <c r="O26" s="151">
        <v>3</v>
      </c>
      <c r="P26" s="201">
        <v>3274.6140210151848</v>
      </c>
      <c r="Q26" s="151">
        <v>52</v>
      </c>
      <c r="R26" s="201">
        <v>2952.4278647395463</v>
      </c>
      <c r="S26" s="151">
        <v>1462</v>
      </c>
      <c r="T26" s="201">
        <v>594839.93322935875</v>
      </c>
      <c r="U26" s="151">
        <v>572</v>
      </c>
      <c r="V26" s="201">
        <v>192131.14754098357</v>
      </c>
      <c r="W26" s="151">
        <v>2034</v>
      </c>
      <c r="X26" s="201">
        <v>786971.08077034249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746</v>
      </c>
      <c r="D27" s="201">
        <v>188453.11790509359</v>
      </c>
      <c r="E27" s="151">
        <v>6</v>
      </c>
      <c r="F27" s="201">
        <v>254.30598417787698</v>
      </c>
      <c r="G27" s="151">
        <v>0</v>
      </c>
      <c r="H27" s="201">
        <v>0</v>
      </c>
      <c r="I27" s="151">
        <v>3</v>
      </c>
      <c r="J27" s="201">
        <v>344.11510221627401</v>
      </c>
      <c r="K27" s="151">
        <v>8</v>
      </c>
      <c r="L27" s="201">
        <v>3024.8007856045401</v>
      </c>
      <c r="M27" s="151">
        <v>3</v>
      </c>
      <c r="N27" s="201">
        <v>150.86691213626219</v>
      </c>
      <c r="O27" s="151">
        <v>3</v>
      </c>
      <c r="P27" s="201">
        <v>65.925326798680885</v>
      </c>
      <c r="Q27" s="151">
        <v>3</v>
      </c>
      <c r="R27" s="201">
        <v>59.438996652235872</v>
      </c>
      <c r="S27" s="151">
        <v>772</v>
      </c>
      <c r="T27" s="201">
        <v>192352.57101267949</v>
      </c>
      <c r="U27" s="151">
        <v>143</v>
      </c>
      <c r="V27" s="201">
        <v>47244.919337942585</v>
      </c>
      <c r="W27" s="151">
        <v>915</v>
      </c>
      <c r="X27" s="201">
        <v>239597.49035062207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1493</v>
      </c>
      <c r="D29" s="201">
        <v>377468.38581401546</v>
      </c>
      <c r="E29" s="151">
        <v>35</v>
      </c>
      <c r="F29" s="201">
        <v>39263.977463844043</v>
      </c>
      <c r="G29" s="151">
        <v>0</v>
      </c>
      <c r="H29" s="201">
        <v>0</v>
      </c>
      <c r="I29" s="151">
        <v>3</v>
      </c>
      <c r="J29" s="201">
        <v>123.79300028177387</v>
      </c>
      <c r="K29" s="151">
        <v>3</v>
      </c>
      <c r="L29" s="201">
        <v>1088.1509183787982</v>
      </c>
      <c r="M29" s="151">
        <v>3</v>
      </c>
      <c r="N29" s="201">
        <v>54.273316039633592</v>
      </c>
      <c r="O29" s="151">
        <v>0</v>
      </c>
      <c r="P29" s="201">
        <v>23.716175042605208</v>
      </c>
      <c r="Q29" s="151">
        <v>0</v>
      </c>
      <c r="R29" s="201">
        <v>21.382763156654644</v>
      </c>
      <c r="S29" s="151">
        <v>1537</v>
      </c>
      <c r="T29" s="201">
        <v>418043.67945075897</v>
      </c>
      <c r="U29" s="151">
        <v>94</v>
      </c>
      <c r="V29" s="201">
        <v>30469.489022022324</v>
      </c>
      <c r="W29" s="151">
        <v>1631</v>
      </c>
      <c r="X29" s="201">
        <v>448513.16847278125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45286</v>
      </c>
      <c r="D30" s="201">
        <v>11441284.599344928</v>
      </c>
      <c r="E30" s="151">
        <v>3999</v>
      </c>
      <c r="F30" s="201">
        <v>4878955.3050092151</v>
      </c>
      <c r="G30" s="151">
        <v>5</v>
      </c>
      <c r="H30" s="201">
        <v>80000</v>
      </c>
      <c r="I30" s="151">
        <v>3</v>
      </c>
      <c r="J30" s="201">
        <v>445.32161595781946</v>
      </c>
      <c r="K30" s="151">
        <v>11</v>
      </c>
      <c r="L30" s="201">
        <v>3914.4145814016301</v>
      </c>
      <c r="M30" s="151">
        <v>3</v>
      </c>
      <c r="N30" s="201">
        <v>195.23786278017451</v>
      </c>
      <c r="O30" s="151">
        <v>3</v>
      </c>
      <c r="P30" s="201">
        <v>85.314398796960177</v>
      </c>
      <c r="Q30" s="151">
        <v>3</v>
      </c>
      <c r="R30" s="201">
        <v>76.92039631393223</v>
      </c>
      <c r="S30" s="151">
        <v>49313</v>
      </c>
      <c r="T30" s="201">
        <v>16404957.113209393</v>
      </c>
      <c r="U30" s="151">
        <v>5460</v>
      </c>
      <c r="V30" s="201">
        <v>1833061.1884639997</v>
      </c>
      <c r="W30" s="151">
        <v>54773</v>
      </c>
      <c r="X30" s="201">
        <v>18238018.30167339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3125</v>
      </c>
      <c r="D31" s="201">
        <v>789375.88304196822</v>
      </c>
      <c r="E31" s="151">
        <v>1658</v>
      </c>
      <c r="F31" s="201">
        <v>2024385.1264556423</v>
      </c>
      <c r="G31" s="151">
        <v>0</v>
      </c>
      <c r="H31" s="201">
        <v>0</v>
      </c>
      <c r="I31" s="151">
        <v>50</v>
      </c>
      <c r="J31" s="201">
        <v>10618.458979644991</v>
      </c>
      <c r="K31" s="151">
        <v>256</v>
      </c>
      <c r="L31" s="201">
        <v>93337.150437975681</v>
      </c>
      <c r="M31" s="151">
        <v>1</v>
      </c>
      <c r="N31" s="201">
        <v>4655.3438299774916</v>
      </c>
      <c r="O31" s="151">
        <v>2</v>
      </c>
      <c r="P31" s="201">
        <v>2034.2768272097583</v>
      </c>
      <c r="Q31" s="151">
        <v>32</v>
      </c>
      <c r="R31" s="201">
        <v>1834.1262666999969</v>
      </c>
      <c r="S31" s="151">
        <v>5124</v>
      </c>
      <c r="T31" s="201">
        <v>2926240.3658391186</v>
      </c>
      <c r="U31" s="151">
        <v>5781</v>
      </c>
      <c r="V31" s="201">
        <v>1940680.1631615695</v>
      </c>
      <c r="W31" s="151">
        <v>10905</v>
      </c>
      <c r="X31" s="201">
        <v>4866920.5290006883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3212</v>
      </c>
      <c r="D32" s="201">
        <v>811332.54554435413</v>
      </c>
      <c r="E32" s="151">
        <v>143</v>
      </c>
      <c r="F32" s="201">
        <v>174777.90194634083</v>
      </c>
      <c r="G32" s="151">
        <v>0</v>
      </c>
      <c r="H32" s="201">
        <v>0</v>
      </c>
      <c r="I32" s="151">
        <v>14</v>
      </c>
      <c r="J32" s="201">
        <v>3051.1837436875726</v>
      </c>
      <c r="K32" s="151">
        <v>73</v>
      </c>
      <c r="L32" s="201">
        <v>26820.162572026456</v>
      </c>
      <c r="M32" s="151">
        <v>2</v>
      </c>
      <c r="N32" s="201">
        <v>1337.6997022385692</v>
      </c>
      <c r="O32" s="151">
        <v>3</v>
      </c>
      <c r="P32" s="201">
        <v>584.54361383710568</v>
      </c>
      <c r="Q32" s="151">
        <v>3</v>
      </c>
      <c r="R32" s="201">
        <v>527.03092412497222</v>
      </c>
      <c r="S32" s="151">
        <v>3450</v>
      </c>
      <c r="T32" s="201">
        <v>1018431.0680466096</v>
      </c>
      <c r="U32" s="151">
        <v>441</v>
      </c>
      <c r="V32" s="201">
        <v>147147.84010380614</v>
      </c>
      <c r="W32" s="151">
        <v>3891</v>
      </c>
      <c r="X32" s="201">
        <v>1165578.9081504156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4971</v>
      </c>
      <c r="D33" s="201">
        <v>1255784.6375814402</v>
      </c>
      <c r="E33" s="151">
        <v>117</v>
      </c>
      <c r="F33" s="201">
        <v>142319.5755667474</v>
      </c>
      <c r="G33" s="151">
        <v>0</v>
      </c>
      <c r="H33" s="201">
        <v>0</v>
      </c>
      <c r="I33" s="151">
        <v>82</v>
      </c>
      <c r="J33" s="201">
        <v>17621.468389793907</v>
      </c>
      <c r="K33" s="151">
        <v>424</v>
      </c>
      <c r="L33" s="201">
        <v>154894.19408118445</v>
      </c>
      <c r="M33" s="151">
        <v>2</v>
      </c>
      <c r="N33" s="201">
        <v>7725.6025851609147</v>
      </c>
      <c r="O33" s="151">
        <v>3</v>
      </c>
      <c r="P33" s="201">
        <v>3375.908394568708</v>
      </c>
      <c r="Q33" s="151">
        <v>53</v>
      </c>
      <c r="R33" s="201">
        <v>3043.7559813057983</v>
      </c>
      <c r="S33" s="151">
        <v>5652</v>
      </c>
      <c r="T33" s="201">
        <v>1584765.1425802014</v>
      </c>
      <c r="U33" s="151">
        <v>1288</v>
      </c>
      <c r="V33" s="201">
        <v>432287.42342472094</v>
      </c>
      <c r="W33" s="151">
        <v>6940</v>
      </c>
      <c r="X33" s="201">
        <v>2017052.5660049221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2909</v>
      </c>
      <c r="D34" s="201">
        <v>734931.78355507657</v>
      </c>
      <c r="E34" s="151">
        <v>1373</v>
      </c>
      <c r="F34" s="201">
        <v>1675262.1468407705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4282</v>
      </c>
      <c r="T34" s="201">
        <v>2410193.9303958472</v>
      </c>
      <c r="U34" s="151">
        <v>5251</v>
      </c>
      <c r="V34" s="201">
        <v>1763059.2221622323</v>
      </c>
      <c r="W34" s="151">
        <v>9533</v>
      </c>
      <c r="X34" s="201">
        <v>4173253.1525580795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733</v>
      </c>
      <c r="D35" s="201">
        <v>185300.35954842053</v>
      </c>
      <c r="E35" s="151">
        <v>118</v>
      </c>
      <c r="F35" s="201">
        <v>143577.84910467995</v>
      </c>
      <c r="G35" s="151">
        <v>0</v>
      </c>
      <c r="H35" s="201">
        <v>0</v>
      </c>
      <c r="I35" s="151">
        <v>20</v>
      </c>
      <c r="J35" s="201">
        <v>4279.4172976108939</v>
      </c>
      <c r="K35" s="151">
        <v>103</v>
      </c>
      <c r="L35" s="201">
        <v>37616.439151826671</v>
      </c>
      <c r="M35" s="151">
        <v>1</v>
      </c>
      <c r="N35" s="201">
        <v>1876.1817463834932</v>
      </c>
      <c r="O35" s="151">
        <v>3</v>
      </c>
      <c r="P35" s="201">
        <v>819.84772547301407</v>
      </c>
      <c r="Q35" s="151">
        <v>3</v>
      </c>
      <c r="R35" s="201">
        <v>739.18368821356739</v>
      </c>
      <c r="S35" s="151">
        <v>981</v>
      </c>
      <c r="T35" s="201">
        <v>374209.2782626081</v>
      </c>
      <c r="U35" s="151">
        <v>479</v>
      </c>
      <c r="V35" s="201">
        <v>160762.81726472886</v>
      </c>
      <c r="W35" s="151">
        <v>1460</v>
      </c>
      <c r="X35" s="201">
        <v>534972.09552733693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8885</v>
      </c>
      <c r="D36" s="201">
        <v>2244906.5367776686</v>
      </c>
      <c r="E36" s="151">
        <v>729</v>
      </c>
      <c r="F36" s="201">
        <v>890400.86066336057</v>
      </c>
      <c r="G36" s="151">
        <v>0</v>
      </c>
      <c r="H36" s="201">
        <v>0</v>
      </c>
      <c r="I36" s="151">
        <v>73</v>
      </c>
      <c r="J36" s="201">
        <v>15569.085796271476</v>
      </c>
      <c r="K36" s="151">
        <v>375</v>
      </c>
      <c r="L36" s="201">
        <v>136853.57789995676</v>
      </c>
      <c r="M36" s="151">
        <v>2</v>
      </c>
      <c r="N36" s="201">
        <v>6825.7971932652163</v>
      </c>
      <c r="O36" s="151">
        <v>3</v>
      </c>
      <c r="P36" s="201">
        <v>2982.7143954606627</v>
      </c>
      <c r="Q36" s="151">
        <v>47</v>
      </c>
      <c r="R36" s="201">
        <v>2689.24796547098</v>
      </c>
      <c r="S36" s="151">
        <v>10114</v>
      </c>
      <c r="T36" s="201">
        <v>3300227.8206914547</v>
      </c>
      <c r="U36" s="151">
        <v>2863</v>
      </c>
      <c r="V36" s="201">
        <v>961138.57588938845</v>
      </c>
      <c r="W36" s="151">
        <v>12977</v>
      </c>
      <c r="X36" s="201">
        <v>4261366.3965808433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5550</v>
      </c>
      <c r="D37" s="201">
        <v>1402203.1317696217</v>
      </c>
      <c r="E37" s="151">
        <v>758</v>
      </c>
      <c r="F37" s="201">
        <v>926351.50224230741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6308</v>
      </c>
      <c r="T37" s="201">
        <v>2328554.6340119294</v>
      </c>
      <c r="U37" s="151">
        <v>279</v>
      </c>
      <c r="V37" s="201">
        <v>92622.880261685408</v>
      </c>
      <c r="W37" s="151">
        <v>6587</v>
      </c>
      <c r="X37" s="201">
        <v>2421177.5142736146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2142</v>
      </c>
      <c r="D40" s="201">
        <v>541297.21953676944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2142</v>
      </c>
      <c r="T40" s="201">
        <v>541297.21953676944</v>
      </c>
      <c r="U40" s="151">
        <v>130</v>
      </c>
      <c r="V40" s="201">
        <v>43135.095447870772</v>
      </c>
      <c r="W40" s="151">
        <v>2272</v>
      </c>
      <c r="X40" s="201">
        <v>584432.31498464011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4084</v>
      </c>
      <c r="D41" s="201">
        <v>1032101.0116170016</v>
      </c>
      <c r="E41" s="151">
        <v>863</v>
      </c>
      <c r="F41" s="201">
        <v>1052350.6704547117</v>
      </c>
      <c r="G41" s="151">
        <v>0</v>
      </c>
      <c r="H41" s="201">
        <v>0</v>
      </c>
      <c r="I41" s="151">
        <v>15</v>
      </c>
      <c r="J41" s="201">
        <v>3297.073572674909</v>
      </c>
      <c r="K41" s="151">
        <v>79</v>
      </c>
      <c r="L41" s="201">
        <v>28981.554917502788</v>
      </c>
      <c r="M41" s="151">
        <v>2</v>
      </c>
      <c r="N41" s="201">
        <v>1445.5026989280839</v>
      </c>
      <c r="O41" s="151">
        <v>3</v>
      </c>
      <c r="P41" s="201">
        <v>631.65101257682682</v>
      </c>
      <c r="Q41" s="151">
        <v>3</v>
      </c>
      <c r="R41" s="201">
        <v>569.50347074633908</v>
      </c>
      <c r="S41" s="151">
        <v>5049</v>
      </c>
      <c r="T41" s="201">
        <v>2119376.9677441423</v>
      </c>
      <c r="U41" s="151">
        <v>190</v>
      </c>
      <c r="V41" s="201">
        <v>63111.422292237963</v>
      </c>
      <c r="W41" s="151">
        <v>5239</v>
      </c>
      <c r="X41" s="201">
        <v>2182488.3900363804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60</v>
      </c>
      <c r="D42" s="201">
        <v>14813.477493627803</v>
      </c>
      <c r="E42" s="151">
        <v>26</v>
      </c>
      <c r="F42" s="201">
        <v>25749.066438778733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86</v>
      </c>
      <c r="T42" s="201">
        <v>40562.543932406537</v>
      </c>
      <c r="U42" s="151">
        <v>293</v>
      </c>
      <c r="V42" s="201">
        <v>97849.677618879447</v>
      </c>
      <c r="W42" s="151">
        <v>379</v>
      </c>
      <c r="X42" s="201">
        <v>138412.22155128597</v>
      </c>
    </row>
    <row r="43" spans="1:24" s="193" customFormat="1" ht="20.25" customHeight="1" x14ac:dyDescent="0.25">
      <c r="A43" s="152" t="s">
        <v>37</v>
      </c>
      <c r="B43" s="153"/>
      <c r="C43" s="154">
        <v>95377</v>
      </c>
      <c r="D43" s="202">
        <v>24096423.093579296</v>
      </c>
      <c r="E43" s="155">
        <v>10639</v>
      </c>
      <c r="F43" s="202">
        <v>12959047.425565189</v>
      </c>
      <c r="G43" s="155">
        <v>5</v>
      </c>
      <c r="H43" s="202">
        <v>80000</v>
      </c>
      <c r="I43" s="155">
        <v>741</v>
      </c>
      <c r="J43" s="202">
        <v>157095.94437175544</v>
      </c>
      <c r="K43" s="155">
        <v>3780</v>
      </c>
      <c r="L43" s="202">
        <v>1380886.6070990488</v>
      </c>
      <c r="M43" s="155">
        <v>39</v>
      </c>
      <c r="N43" s="202">
        <v>68873.989789617262</v>
      </c>
      <c r="O43" s="155">
        <v>47</v>
      </c>
      <c r="P43" s="202">
        <v>30096.32941057704</v>
      </c>
      <c r="Q43" s="155">
        <v>447</v>
      </c>
      <c r="R43" s="202">
        <v>27135.180209917002</v>
      </c>
      <c r="S43" s="155">
        <v>111075</v>
      </c>
      <c r="T43" s="202">
        <v>38799558.570025399</v>
      </c>
      <c r="U43" s="155">
        <v>25569</v>
      </c>
      <c r="V43" s="202">
        <v>8576551.0287104025</v>
      </c>
      <c r="W43" s="155">
        <v>136644</v>
      </c>
      <c r="X43" s="202">
        <v>47376109.598735802</v>
      </c>
    </row>
    <row r="44" spans="1:24" s="193" customFormat="1" ht="20.25" customHeight="1" x14ac:dyDescent="0.25">
      <c r="A44" s="152" t="s">
        <v>38</v>
      </c>
      <c r="B44" s="153"/>
      <c r="C44" s="154">
        <v>449407</v>
      </c>
      <c r="D44" s="202">
        <v>113871051.42243207</v>
      </c>
      <c r="E44" s="155">
        <v>33040</v>
      </c>
      <c r="F44" s="202">
        <v>40273725.882537216</v>
      </c>
      <c r="G44" s="155">
        <v>54</v>
      </c>
      <c r="H44" s="202">
        <v>2390000</v>
      </c>
      <c r="I44" s="155">
        <v>3276</v>
      </c>
      <c r="J44" s="202">
        <v>699605.80713217054</v>
      </c>
      <c r="K44" s="155">
        <v>16837</v>
      </c>
      <c r="L44" s="202">
        <v>6149594.0788349649</v>
      </c>
      <c r="M44" s="155">
        <v>119</v>
      </c>
      <c r="N44" s="202">
        <v>306721.11498405604</v>
      </c>
      <c r="O44" s="155">
        <v>154</v>
      </c>
      <c r="P44" s="202">
        <v>134029.98348051598</v>
      </c>
      <c r="Q44" s="155">
        <v>2077</v>
      </c>
      <c r="R44" s="202">
        <v>120842.90099502429</v>
      </c>
      <c r="S44" s="155">
        <v>504964</v>
      </c>
      <c r="T44" s="202">
        <v>163945571.19039604</v>
      </c>
      <c r="U44" s="155">
        <v>71334</v>
      </c>
      <c r="V44" s="202">
        <v>23937688.457397655</v>
      </c>
      <c r="W44" s="155">
        <v>576298</v>
      </c>
      <c r="X44" s="202">
        <v>187883259.64779368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28003</v>
      </c>
      <c r="D45" s="201">
        <v>7075010.7967388416</v>
      </c>
      <c r="E45" s="151">
        <v>28</v>
      </c>
      <c r="F45" s="201">
        <v>28911.564993229666</v>
      </c>
      <c r="G45" s="151">
        <v>0</v>
      </c>
      <c r="H45" s="201">
        <v>0</v>
      </c>
      <c r="I45" s="151">
        <v>239</v>
      </c>
      <c r="J45" s="201">
        <v>51057.899792977558</v>
      </c>
      <c r="K45" s="151">
        <v>1229</v>
      </c>
      <c r="L45" s="201">
        <v>448803.24754840863</v>
      </c>
      <c r="M45" s="151">
        <v>7</v>
      </c>
      <c r="N45" s="201">
        <v>22384.799830982058</v>
      </c>
      <c r="O45" s="151">
        <v>9</v>
      </c>
      <c r="P45" s="201">
        <v>9781.6361671648829</v>
      </c>
      <c r="Q45" s="151">
        <v>155</v>
      </c>
      <c r="R45" s="201">
        <v>8819.2302962559806</v>
      </c>
      <c r="S45" s="151">
        <v>29670</v>
      </c>
      <c r="T45" s="201">
        <v>7644769.1753678611</v>
      </c>
      <c r="U45" s="151">
        <v>2597</v>
      </c>
      <c r="V45" s="201">
        <v>871937.65353990986</v>
      </c>
      <c r="W45" s="151">
        <v>32267</v>
      </c>
      <c r="X45" s="201">
        <v>8516706.828907771</v>
      </c>
    </row>
    <row r="46" spans="1:24" s="193" customFormat="1" ht="20.25" customHeight="1" x14ac:dyDescent="0.25">
      <c r="A46" s="152" t="s">
        <v>40</v>
      </c>
      <c r="B46" s="153"/>
      <c r="C46" s="154">
        <v>28003</v>
      </c>
      <c r="D46" s="202">
        <v>7075010.7967388416</v>
      </c>
      <c r="E46" s="155">
        <v>28</v>
      </c>
      <c r="F46" s="202">
        <v>28911.564993229666</v>
      </c>
      <c r="G46" s="155">
        <v>0</v>
      </c>
      <c r="H46" s="202">
        <v>0</v>
      </c>
      <c r="I46" s="155">
        <v>239</v>
      </c>
      <c r="J46" s="202">
        <v>51057.899792977558</v>
      </c>
      <c r="K46" s="155">
        <v>1229</v>
      </c>
      <c r="L46" s="202">
        <v>448803.24754840863</v>
      </c>
      <c r="M46" s="155">
        <v>7</v>
      </c>
      <c r="N46" s="202">
        <v>22384.799830982058</v>
      </c>
      <c r="O46" s="155">
        <v>9</v>
      </c>
      <c r="P46" s="202">
        <v>9781.6361671648829</v>
      </c>
      <c r="Q46" s="155">
        <v>155</v>
      </c>
      <c r="R46" s="202">
        <v>8819.2302962559806</v>
      </c>
      <c r="S46" s="155">
        <v>29670</v>
      </c>
      <c r="T46" s="202">
        <v>7644769.1753678611</v>
      </c>
      <c r="U46" s="155">
        <v>2597</v>
      </c>
      <c r="V46" s="202">
        <v>871937.65353990986</v>
      </c>
      <c r="W46" s="155">
        <v>32267</v>
      </c>
      <c r="X46" s="202">
        <v>8516706.828907771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18662</v>
      </c>
      <c r="D49" s="201">
        <v>4384282.0702820253</v>
      </c>
      <c r="E49" s="151">
        <v>127</v>
      </c>
      <c r="F49" s="201">
        <v>154257.26292709666</v>
      </c>
      <c r="G49" s="151">
        <v>0</v>
      </c>
      <c r="H49" s="201">
        <v>0</v>
      </c>
      <c r="I49" s="151">
        <v>14</v>
      </c>
      <c r="J49" s="201">
        <v>3072.4030071328812</v>
      </c>
      <c r="K49" s="151">
        <v>74</v>
      </c>
      <c r="L49" s="201">
        <v>27006.681688234785</v>
      </c>
      <c r="M49" s="151">
        <v>2</v>
      </c>
      <c r="N49" s="201">
        <v>1347.0026498080936</v>
      </c>
      <c r="O49" s="151">
        <v>3</v>
      </c>
      <c r="P49" s="201">
        <v>588.60878525227963</v>
      </c>
      <c r="Q49" s="151">
        <v>3</v>
      </c>
      <c r="R49" s="201">
        <v>530.69612719442637</v>
      </c>
      <c r="S49" s="151">
        <v>18885</v>
      </c>
      <c r="T49" s="201">
        <v>4571084.725466744</v>
      </c>
      <c r="U49" s="151">
        <v>410</v>
      </c>
      <c r="V49" s="201">
        <v>136856.87063307219</v>
      </c>
      <c r="W49" s="151">
        <v>19295</v>
      </c>
      <c r="X49" s="201">
        <v>4707941.5960998163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18662</v>
      </c>
      <c r="D51" s="202">
        <v>4384282.0702820253</v>
      </c>
      <c r="E51" s="155">
        <v>127</v>
      </c>
      <c r="F51" s="202">
        <v>154257.26292709666</v>
      </c>
      <c r="G51" s="155">
        <v>0</v>
      </c>
      <c r="H51" s="202">
        <v>0</v>
      </c>
      <c r="I51" s="155">
        <v>14</v>
      </c>
      <c r="J51" s="202">
        <v>3072.4030071328812</v>
      </c>
      <c r="K51" s="155">
        <v>74</v>
      </c>
      <c r="L51" s="202">
        <v>27006.681688234785</v>
      </c>
      <c r="M51" s="155">
        <v>2</v>
      </c>
      <c r="N51" s="202">
        <v>1347.0026498080936</v>
      </c>
      <c r="O51" s="155">
        <v>3</v>
      </c>
      <c r="P51" s="202">
        <v>588.60878525227963</v>
      </c>
      <c r="Q51" s="155">
        <v>3</v>
      </c>
      <c r="R51" s="202">
        <v>530.69612719442637</v>
      </c>
      <c r="S51" s="155">
        <v>18885</v>
      </c>
      <c r="T51" s="202">
        <v>4571084.725466744</v>
      </c>
      <c r="U51" s="155">
        <v>410</v>
      </c>
      <c r="V51" s="202">
        <v>136856.87063307219</v>
      </c>
      <c r="W51" s="155">
        <v>19295</v>
      </c>
      <c r="X51" s="202">
        <v>4707941.5960998163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87</v>
      </c>
      <c r="F52" s="201">
        <v>102755.05541357039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87</v>
      </c>
      <c r="T52" s="201">
        <v>102755.05541357039</v>
      </c>
      <c r="U52" s="151">
        <v>59</v>
      </c>
      <c r="V52" s="201">
        <v>18333.720120677644</v>
      </c>
      <c r="W52" s="151">
        <v>146</v>
      </c>
      <c r="X52" s="201">
        <v>121088.77553424802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513</v>
      </c>
      <c r="D53" s="201">
        <v>129647.45235896988</v>
      </c>
      <c r="E53" s="151">
        <v>160</v>
      </c>
      <c r="F53" s="201">
        <v>193762.54707420728</v>
      </c>
      <c r="G53" s="151">
        <v>0</v>
      </c>
      <c r="H53" s="201">
        <v>0</v>
      </c>
      <c r="I53" s="151">
        <v>203</v>
      </c>
      <c r="J53" s="201">
        <v>43467.658421994238</v>
      </c>
      <c r="K53" s="151">
        <v>1046</v>
      </c>
      <c r="L53" s="201">
        <v>382084.38541765313</v>
      </c>
      <c r="M53" s="151">
        <v>6</v>
      </c>
      <c r="N53" s="201">
        <v>19057.086892392497</v>
      </c>
      <c r="O53" s="151">
        <v>8</v>
      </c>
      <c r="P53" s="201">
        <v>8327.5031179607486</v>
      </c>
      <c r="Q53" s="151">
        <v>132</v>
      </c>
      <c r="R53" s="201">
        <v>7508.1680135085326</v>
      </c>
      <c r="S53" s="151">
        <v>2068</v>
      </c>
      <c r="T53" s="201">
        <v>783854.80129668617</v>
      </c>
      <c r="U53" s="151">
        <v>553</v>
      </c>
      <c r="V53" s="201">
        <v>185823.68655387356</v>
      </c>
      <c r="W53" s="151">
        <v>2621</v>
      </c>
      <c r="X53" s="201">
        <v>969678.48785055976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513</v>
      </c>
      <c r="D55" s="202">
        <v>129647.45235896988</v>
      </c>
      <c r="E55" s="155">
        <v>247</v>
      </c>
      <c r="F55" s="202">
        <v>296517.60248777765</v>
      </c>
      <c r="G55" s="155">
        <v>0</v>
      </c>
      <c r="H55" s="202">
        <v>0</v>
      </c>
      <c r="I55" s="155">
        <v>203</v>
      </c>
      <c r="J55" s="202">
        <v>43467.658421994238</v>
      </c>
      <c r="K55" s="155">
        <v>1046</v>
      </c>
      <c r="L55" s="202">
        <v>382084.38541765313</v>
      </c>
      <c r="M55" s="155">
        <v>6</v>
      </c>
      <c r="N55" s="202">
        <v>19057.086892392497</v>
      </c>
      <c r="O55" s="155">
        <v>8</v>
      </c>
      <c r="P55" s="202">
        <v>8327.5031179607486</v>
      </c>
      <c r="Q55" s="155">
        <v>132</v>
      </c>
      <c r="R55" s="202">
        <v>7508.1680135085326</v>
      </c>
      <c r="S55" s="155">
        <v>2155</v>
      </c>
      <c r="T55" s="202">
        <v>886609.85671025654</v>
      </c>
      <c r="U55" s="155">
        <v>612</v>
      </c>
      <c r="V55" s="202">
        <v>204157.40667455122</v>
      </c>
      <c r="W55" s="155">
        <v>2767</v>
      </c>
      <c r="X55" s="202">
        <v>1090767.2633848079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496585</v>
      </c>
      <c r="D58" s="204">
        <v>125459991.7418119</v>
      </c>
      <c r="E58" s="205">
        <v>33442</v>
      </c>
      <c r="F58" s="204">
        <v>40753412.312945321</v>
      </c>
      <c r="G58" s="205">
        <v>54</v>
      </c>
      <c r="H58" s="204">
        <v>2390000</v>
      </c>
      <c r="I58" s="205">
        <v>3732</v>
      </c>
      <c r="J58" s="204">
        <v>797203.76835427515</v>
      </c>
      <c r="K58" s="205">
        <v>19186</v>
      </c>
      <c r="L58" s="204">
        <v>7007488.3934892612</v>
      </c>
      <c r="M58" s="205">
        <v>134</v>
      </c>
      <c r="N58" s="204">
        <v>349510.00435723871</v>
      </c>
      <c r="O58" s="205">
        <v>174</v>
      </c>
      <c r="P58" s="204">
        <v>152727.73155089386</v>
      </c>
      <c r="Q58" s="205">
        <v>2367</v>
      </c>
      <c r="R58" s="204">
        <v>137700.99543198323</v>
      </c>
      <c r="S58" s="205">
        <v>555674</v>
      </c>
      <c r="T58" s="204">
        <v>177048034.94794092</v>
      </c>
      <c r="U58" s="205">
        <v>74953</v>
      </c>
      <c r="V58" s="204">
        <v>25150640.388245188</v>
      </c>
      <c r="W58" s="205">
        <v>630627</v>
      </c>
      <c r="X58" s="204">
        <v>202198675.33618605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1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E415-F024-4345-B6E4-C83450D20477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8.425781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42578125" style="162" bestFit="1" customWidth="1"/>
    <col min="16" max="16" width="8.425781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8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  <c r="U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97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125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13886</v>
      </c>
      <c r="D9" s="201">
        <v>2412761.9349063239</v>
      </c>
      <c r="E9" s="151">
        <v>587</v>
      </c>
      <c r="F9" s="201">
        <v>382629.82266485639</v>
      </c>
      <c r="G9" s="151">
        <v>0</v>
      </c>
      <c r="H9" s="201">
        <v>0</v>
      </c>
      <c r="I9" s="151">
        <v>22</v>
      </c>
      <c r="J9" s="201">
        <v>3908.7856064542948</v>
      </c>
      <c r="K9" s="151">
        <v>11</v>
      </c>
      <c r="L9" s="201">
        <v>10469.418119497152</v>
      </c>
      <c r="M9" s="151">
        <v>1</v>
      </c>
      <c r="N9" s="201">
        <v>1734.2672648359076</v>
      </c>
      <c r="O9" s="151">
        <v>3</v>
      </c>
      <c r="P9" s="201">
        <v>70.14569721342869</v>
      </c>
      <c r="Q9" s="151">
        <v>254</v>
      </c>
      <c r="R9" s="201">
        <v>33817.383311999227</v>
      </c>
      <c r="S9" s="151">
        <v>14764</v>
      </c>
      <c r="T9" s="201">
        <v>2845391.7575711808</v>
      </c>
      <c r="U9" s="151">
        <v>1520</v>
      </c>
      <c r="V9" s="201">
        <v>494077.08805195329</v>
      </c>
      <c r="W9" s="151">
        <v>16284</v>
      </c>
      <c r="X9" s="201">
        <v>3339468.8456231342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13836</v>
      </c>
      <c r="D10" s="201">
        <v>2404153.90835068</v>
      </c>
      <c r="E10" s="151">
        <v>459</v>
      </c>
      <c r="F10" s="201">
        <v>297960.51274506556</v>
      </c>
      <c r="G10" s="151">
        <v>0</v>
      </c>
      <c r="H10" s="201">
        <v>0</v>
      </c>
      <c r="I10" s="151">
        <v>6</v>
      </c>
      <c r="J10" s="201">
        <v>1015.3850017528107</v>
      </c>
      <c r="K10" s="151">
        <v>3</v>
      </c>
      <c r="L10" s="201">
        <v>2719.640114838523</v>
      </c>
      <c r="M10" s="151">
        <v>3</v>
      </c>
      <c r="N10" s="201">
        <v>450.51050301595535</v>
      </c>
      <c r="O10" s="151">
        <v>1</v>
      </c>
      <c r="P10" s="201">
        <v>18.221743543672726</v>
      </c>
      <c r="Q10" s="151">
        <v>66</v>
      </c>
      <c r="R10" s="201">
        <v>8784.7396277837579</v>
      </c>
      <c r="S10" s="151">
        <v>14374</v>
      </c>
      <c r="T10" s="201">
        <v>2715102.9180866806</v>
      </c>
      <c r="U10" s="151">
        <v>161</v>
      </c>
      <c r="V10" s="201">
        <v>50442.159752678126</v>
      </c>
      <c r="W10" s="151">
        <v>14535</v>
      </c>
      <c r="X10" s="201">
        <v>2765545.0778393587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683</v>
      </c>
      <c r="D11" s="201">
        <v>118417.62559937475</v>
      </c>
      <c r="E11" s="151">
        <v>126</v>
      </c>
      <c r="F11" s="201">
        <v>79865.000775669221</v>
      </c>
      <c r="G11" s="151">
        <v>0</v>
      </c>
      <c r="H11" s="201">
        <v>0</v>
      </c>
      <c r="I11" s="151">
        <v>15</v>
      </c>
      <c r="J11" s="201">
        <v>2628.8414773286881</v>
      </c>
      <c r="K11" s="151">
        <v>7</v>
      </c>
      <c r="L11" s="201">
        <v>7041.1742589782398</v>
      </c>
      <c r="M11" s="151">
        <v>1</v>
      </c>
      <c r="N11" s="201">
        <v>1166.3759995037528</v>
      </c>
      <c r="O11" s="151">
        <v>1</v>
      </c>
      <c r="P11" s="201">
        <v>47.176268247179181</v>
      </c>
      <c r="Q11" s="151">
        <v>171</v>
      </c>
      <c r="R11" s="201">
        <v>22743.774884586037</v>
      </c>
      <c r="S11" s="151">
        <v>1004</v>
      </c>
      <c r="T11" s="201">
        <v>231909.96926368788</v>
      </c>
      <c r="U11" s="151">
        <v>177</v>
      </c>
      <c r="V11" s="201">
        <v>56061.367587565008</v>
      </c>
      <c r="W11" s="151">
        <v>1181</v>
      </c>
      <c r="X11" s="201">
        <v>287971.33685125288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105860</v>
      </c>
      <c r="D12" s="201">
        <v>18393763.666756101</v>
      </c>
      <c r="E12" s="151">
        <v>3431</v>
      </c>
      <c r="F12" s="201">
        <v>2233670.905135626</v>
      </c>
      <c r="G12" s="151">
        <v>0</v>
      </c>
      <c r="H12" s="201">
        <v>0</v>
      </c>
      <c r="I12" s="151">
        <v>544</v>
      </c>
      <c r="J12" s="201">
        <v>97977.474265565368</v>
      </c>
      <c r="K12" s="151">
        <v>273</v>
      </c>
      <c r="L12" s="201">
        <v>262426.04421299062</v>
      </c>
      <c r="M12" s="151">
        <v>33</v>
      </c>
      <c r="N12" s="201">
        <v>43471.078595228515</v>
      </c>
      <c r="O12" s="151">
        <v>53</v>
      </c>
      <c r="P12" s="201">
        <v>1758.2694308484104</v>
      </c>
      <c r="Q12" s="151">
        <v>6368</v>
      </c>
      <c r="R12" s="201">
        <v>847665.26915906637</v>
      </c>
      <c r="S12" s="151">
        <v>116562</v>
      </c>
      <c r="T12" s="201">
        <v>21880732.707555424</v>
      </c>
      <c r="U12" s="151">
        <v>2281</v>
      </c>
      <c r="V12" s="201">
        <v>742117.60003510281</v>
      </c>
      <c r="W12" s="151">
        <v>118843</v>
      </c>
      <c r="X12" s="201">
        <v>22622850.307590529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764</v>
      </c>
      <c r="D13" s="201">
        <v>132882.9593780697</v>
      </c>
      <c r="E13" s="151">
        <v>67</v>
      </c>
      <c r="F13" s="201">
        <v>42651.681961603681</v>
      </c>
      <c r="G13" s="151">
        <v>0</v>
      </c>
      <c r="H13" s="201">
        <v>0</v>
      </c>
      <c r="I13" s="151">
        <v>3</v>
      </c>
      <c r="J13" s="201">
        <v>825.71167190648703</v>
      </c>
      <c r="K13" s="151">
        <v>2</v>
      </c>
      <c r="L13" s="201">
        <v>2211.6129175935516</v>
      </c>
      <c r="M13" s="151">
        <v>3</v>
      </c>
      <c r="N13" s="201">
        <v>366.35540215246954</v>
      </c>
      <c r="O13" s="151">
        <v>0</v>
      </c>
      <c r="P13" s="201">
        <v>14.817932410390357</v>
      </c>
      <c r="Q13" s="151">
        <v>54</v>
      </c>
      <c r="R13" s="201">
        <v>7143.7553566369861</v>
      </c>
      <c r="S13" s="151">
        <v>893</v>
      </c>
      <c r="T13" s="201">
        <v>186096.89462037326</v>
      </c>
      <c r="U13" s="151">
        <v>147</v>
      </c>
      <c r="V13" s="201">
        <v>46563.132279761579</v>
      </c>
      <c r="W13" s="151">
        <v>1040</v>
      </c>
      <c r="X13" s="201">
        <v>232660.02690013486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16301</v>
      </c>
      <c r="D14" s="201">
        <v>2832214.1867509712</v>
      </c>
      <c r="E14" s="151">
        <v>1037</v>
      </c>
      <c r="F14" s="201">
        <v>674642.97386922291</v>
      </c>
      <c r="G14" s="151">
        <v>0</v>
      </c>
      <c r="H14" s="201">
        <v>0</v>
      </c>
      <c r="I14" s="151">
        <v>34</v>
      </c>
      <c r="J14" s="201">
        <v>6214.5791609138341</v>
      </c>
      <c r="K14" s="151">
        <v>17</v>
      </c>
      <c r="L14" s="201">
        <v>16645.33034630675</v>
      </c>
      <c r="M14" s="151">
        <v>2</v>
      </c>
      <c r="N14" s="201">
        <v>2757.3119348648238</v>
      </c>
      <c r="O14" s="151">
        <v>3</v>
      </c>
      <c r="P14" s="201">
        <v>111.52466060316345</v>
      </c>
      <c r="Q14" s="151">
        <v>404</v>
      </c>
      <c r="R14" s="201">
        <v>53766.265732344684</v>
      </c>
      <c r="S14" s="151">
        <v>17798</v>
      </c>
      <c r="T14" s="201">
        <v>3586352.1724552275</v>
      </c>
      <c r="U14" s="151">
        <v>1024</v>
      </c>
      <c r="V14" s="201">
        <v>333002.97611162125</v>
      </c>
      <c r="W14" s="151">
        <v>18822</v>
      </c>
      <c r="X14" s="201">
        <v>3919355.1485668491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9166</v>
      </c>
      <c r="D15" s="201">
        <v>1592672.0097584641</v>
      </c>
      <c r="E15" s="151">
        <v>70</v>
      </c>
      <c r="F15" s="201">
        <v>44495.641622619813</v>
      </c>
      <c r="G15" s="151">
        <v>0</v>
      </c>
      <c r="H15" s="201">
        <v>0</v>
      </c>
      <c r="I15" s="151">
        <v>10</v>
      </c>
      <c r="J15" s="201">
        <v>1879.5909932161871</v>
      </c>
      <c r="K15" s="151">
        <v>5</v>
      </c>
      <c r="L15" s="201">
        <v>5034.3574661981902</v>
      </c>
      <c r="M15" s="151">
        <v>3</v>
      </c>
      <c r="N15" s="201">
        <v>833.94523491713528</v>
      </c>
      <c r="O15" s="151">
        <v>1</v>
      </c>
      <c r="P15" s="201">
        <v>33.730481527951781</v>
      </c>
      <c r="Q15" s="151">
        <v>122</v>
      </c>
      <c r="R15" s="201">
        <v>16261.533756780218</v>
      </c>
      <c r="S15" s="151">
        <v>9377</v>
      </c>
      <c r="T15" s="201">
        <v>1661210.8093137236</v>
      </c>
      <c r="U15" s="151">
        <v>111</v>
      </c>
      <c r="V15" s="201">
        <v>34462.672599835758</v>
      </c>
      <c r="W15" s="151">
        <v>9488</v>
      </c>
      <c r="X15" s="201">
        <v>1695673.4819135594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455</v>
      </c>
      <c r="D17" s="201">
        <v>78736.361976527551</v>
      </c>
      <c r="E17" s="151">
        <v>265</v>
      </c>
      <c r="F17" s="201">
        <v>170917.55771377464</v>
      </c>
      <c r="G17" s="151">
        <v>0</v>
      </c>
      <c r="H17" s="201">
        <v>0</v>
      </c>
      <c r="I17" s="151">
        <v>34</v>
      </c>
      <c r="J17" s="201">
        <v>6194.8723629745691</v>
      </c>
      <c r="K17" s="151">
        <v>17</v>
      </c>
      <c r="L17" s="201">
        <v>16592.547019668949</v>
      </c>
      <c r="M17" s="151">
        <v>2</v>
      </c>
      <c r="N17" s="201">
        <v>2748.5683357008356</v>
      </c>
      <c r="O17" s="151">
        <v>3</v>
      </c>
      <c r="P17" s="201">
        <v>111.17100931080007</v>
      </c>
      <c r="Q17" s="151">
        <v>403</v>
      </c>
      <c r="R17" s="201">
        <v>53595.769724923914</v>
      </c>
      <c r="S17" s="151">
        <v>1179</v>
      </c>
      <c r="T17" s="201">
        <v>328896.84814288124</v>
      </c>
      <c r="U17" s="151">
        <v>368</v>
      </c>
      <c r="V17" s="201">
        <v>118467.61759357303</v>
      </c>
      <c r="W17" s="151">
        <v>1547</v>
      </c>
      <c r="X17" s="201">
        <v>447364.46573645424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682</v>
      </c>
      <c r="D18" s="201">
        <v>118134.34111347207</v>
      </c>
      <c r="E18" s="151">
        <v>45</v>
      </c>
      <c r="F18" s="201">
        <v>27508.0913251366</v>
      </c>
      <c r="G18" s="151">
        <v>0</v>
      </c>
      <c r="H18" s="201">
        <v>0</v>
      </c>
      <c r="I18" s="151">
        <v>98</v>
      </c>
      <c r="J18" s="201">
        <v>17656.354593789842</v>
      </c>
      <c r="K18" s="151">
        <v>49</v>
      </c>
      <c r="L18" s="201">
        <v>47291.35269103985</v>
      </c>
      <c r="M18" s="151">
        <v>6</v>
      </c>
      <c r="N18" s="201">
        <v>7833.8494026847748</v>
      </c>
      <c r="O18" s="151">
        <v>3</v>
      </c>
      <c r="P18" s="201">
        <v>316.85475437277483</v>
      </c>
      <c r="Q18" s="151">
        <v>1148</v>
      </c>
      <c r="R18" s="201">
        <v>152756.32160659702</v>
      </c>
      <c r="S18" s="151">
        <v>2031</v>
      </c>
      <c r="T18" s="201">
        <v>371497.16548709292</v>
      </c>
      <c r="U18" s="151">
        <v>233</v>
      </c>
      <c r="V18" s="201">
        <v>74269.626179405139</v>
      </c>
      <c r="W18" s="151">
        <v>2264</v>
      </c>
      <c r="X18" s="201">
        <v>445766.79166649812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66542</v>
      </c>
      <c r="D19" s="201">
        <v>11561981.830578053</v>
      </c>
      <c r="E19" s="151">
        <v>4612</v>
      </c>
      <c r="F19" s="201">
        <v>3003099.5491332361</v>
      </c>
      <c r="G19" s="151">
        <v>0</v>
      </c>
      <c r="H19" s="201">
        <v>0</v>
      </c>
      <c r="I19" s="151">
        <v>1005</v>
      </c>
      <c r="J19" s="201">
        <v>181155.66921285712</v>
      </c>
      <c r="K19" s="151">
        <v>505</v>
      </c>
      <c r="L19" s="201">
        <v>485213.21879997954</v>
      </c>
      <c r="M19" s="151">
        <v>60</v>
      </c>
      <c r="N19" s="201">
        <v>80375.947567073032</v>
      </c>
      <c r="O19" s="151">
        <v>98</v>
      </c>
      <c r="P19" s="201">
        <v>3250.9561793613066</v>
      </c>
      <c r="Q19" s="151">
        <v>11774</v>
      </c>
      <c r="R19" s="201">
        <v>1567292.5869347139</v>
      </c>
      <c r="S19" s="151">
        <v>84596</v>
      </c>
      <c r="T19" s="201">
        <v>16882369.758405276</v>
      </c>
      <c r="U19" s="151">
        <v>5359</v>
      </c>
      <c r="V19" s="201">
        <v>1743172.0092275725</v>
      </c>
      <c r="W19" s="151">
        <v>89955</v>
      </c>
      <c r="X19" s="201">
        <v>18625541.76763285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118215</v>
      </c>
      <c r="D20" s="201">
        <v>20790162.947543293</v>
      </c>
      <c r="E20" s="151">
        <v>4123</v>
      </c>
      <c r="F20" s="201">
        <v>2684992.8148628282</v>
      </c>
      <c r="G20" s="151">
        <v>1</v>
      </c>
      <c r="H20" s="201">
        <v>10000</v>
      </c>
      <c r="I20" s="151">
        <v>1895</v>
      </c>
      <c r="J20" s="201">
        <v>341565.31901518471</v>
      </c>
      <c r="K20" s="151">
        <v>953</v>
      </c>
      <c r="L20" s="201">
        <v>914859.62647442881</v>
      </c>
      <c r="M20" s="151">
        <v>114</v>
      </c>
      <c r="N20" s="201">
        <v>151547.20959705187</v>
      </c>
      <c r="O20" s="151">
        <v>184</v>
      </c>
      <c r="P20" s="201">
        <v>6129.6115618838257</v>
      </c>
      <c r="Q20" s="151">
        <v>22200</v>
      </c>
      <c r="R20" s="201">
        <v>2955098.2024055566</v>
      </c>
      <c r="S20" s="151">
        <v>147685</v>
      </c>
      <c r="T20" s="201">
        <v>27854355.731460229</v>
      </c>
      <c r="U20" s="151">
        <v>30455</v>
      </c>
      <c r="V20" s="201">
        <v>9904448.3744584229</v>
      </c>
      <c r="W20" s="151">
        <v>178140</v>
      </c>
      <c r="X20" s="201">
        <v>37758804.105918653</v>
      </c>
    </row>
    <row r="21" spans="1:24" s="193" customFormat="1" ht="20.25" customHeight="1" x14ac:dyDescent="0.25">
      <c r="A21" s="152" t="s">
        <v>20</v>
      </c>
      <c r="B21" s="153"/>
      <c r="C21" s="154">
        <v>346390</v>
      </c>
      <c r="D21" s="202">
        <v>60435881.772711337</v>
      </c>
      <c r="E21" s="155">
        <v>14822</v>
      </c>
      <c r="F21" s="202">
        <v>9642434.5518096387</v>
      </c>
      <c r="G21" s="155">
        <v>1</v>
      </c>
      <c r="H21" s="202">
        <v>10000</v>
      </c>
      <c r="I21" s="155">
        <v>3666</v>
      </c>
      <c r="J21" s="202">
        <v>661022.58336194383</v>
      </c>
      <c r="K21" s="155">
        <v>1842</v>
      </c>
      <c r="L21" s="202">
        <v>1770504.32242152</v>
      </c>
      <c r="M21" s="155">
        <v>228</v>
      </c>
      <c r="N21" s="202">
        <v>293285.41983702907</v>
      </c>
      <c r="O21" s="155">
        <v>350</v>
      </c>
      <c r="P21" s="202">
        <v>11862.479719322904</v>
      </c>
      <c r="Q21" s="155">
        <v>42964</v>
      </c>
      <c r="R21" s="202">
        <v>5718925.6025009891</v>
      </c>
      <c r="S21" s="155">
        <v>410263</v>
      </c>
      <c r="T21" s="202">
        <v>78543916.732361779</v>
      </c>
      <c r="U21" s="155">
        <v>41836</v>
      </c>
      <c r="V21" s="202">
        <v>13597084.623877492</v>
      </c>
      <c r="W21" s="155">
        <v>452099</v>
      </c>
      <c r="X21" s="202">
        <v>92141001.356239289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3328</v>
      </c>
      <c r="D22" s="201">
        <v>577981.99445451249</v>
      </c>
      <c r="E22" s="151">
        <v>424</v>
      </c>
      <c r="F22" s="201">
        <v>276403.06184559007</v>
      </c>
      <c r="G22" s="151">
        <v>0</v>
      </c>
      <c r="H22" s="201">
        <v>0</v>
      </c>
      <c r="I22" s="151">
        <v>3</v>
      </c>
      <c r="J22" s="201">
        <v>709.71411662011508</v>
      </c>
      <c r="K22" s="151">
        <v>2</v>
      </c>
      <c r="L22" s="201">
        <v>1900.9213040327516</v>
      </c>
      <c r="M22" s="151">
        <v>3</v>
      </c>
      <c r="N22" s="201">
        <v>314.88909440666492</v>
      </c>
      <c r="O22" s="151">
        <v>0</v>
      </c>
      <c r="P22" s="201">
        <v>12.736280918126312</v>
      </c>
      <c r="Q22" s="151">
        <v>46</v>
      </c>
      <c r="R22" s="201">
        <v>6140.1869378685751</v>
      </c>
      <c r="S22" s="151">
        <v>3806</v>
      </c>
      <c r="T22" s="201">
        <v>863463.50403394876</v>
      </c>
      <c r="U22" s="151">
        <v>1651</v>
      </c>
      <c r="V22" s="201">
        <v>536696.63363737764</v>
      </c>
      <c r="W22" s="151">
        <v>5457</v>
      </c>
      <c r="X22" s="201">
        <v>1400160.1376713265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28</v>
      </c>
      <c r="D23" s="201">
        <v>4454.5510764899045</v>
      </c>
      <c r="E23" s="151">
        <v>207</v>
      </c>
      <c r="F23" s="201">
        <v>133947.97068802486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235</v>
      </c>
      <c r="T23" s="201">
        <v>138402.52176451476</v>
      </c>
      <c r="U23" s="151">
        <v>98</v>
      </c>
      <c r="V23" s="201">
        <v>29809.068450794617</v>
      </c>
      <c r="W23" s="151">
        <v>333</v>
      </c>
      <c r="X23" s="201">
        <v>168211.59021530938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0</v>
      </c>
      <c r="D24" s="201">
        <v>0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0</v>
      </c>
      <c r="T24" s="201">
        <v>0</v>
      </c>
      <c r="U24" s="151">
        <v>0</v>
      </c>
      <c r="V24" s="201">
        <v>0</v>
      </c>
      <c r="W24" s="151">
        <v>0</v>
      </c>
      <c r="X24" s="201">
        <v>0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337</v>
      </c>
      <c r="D25" s="201">
        <v>58207.995569465478</v>
      </c>
      <c r="E25" s="151">
        <v>120</v>
      </c>
      <c r="F25" s="201">
        <v>76683.41687173926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457</v>
      </c>
      <c r="T25" s="201">
        <v>134891.41244120474</v>
      </c>
      <c r="U25" s="151">
        <v>271</v>
      </c>
      <c r="V25" s="201">
        <v>86699.164345403929</v>
      </c>
      <c r="W25" s="151">
        <v>728</v>
      </c>
      <c r="X25" s="201">
        <v>221590.57678660864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1274</v>
      </c>
      <c r="D29" s="201">
        <v>221362.880608823</v>
      </c>
      <c r="E29" s="151">
        <v>49</v>
      </c>
      <c r="F29" s="201">
        <v>30012.12070512219</v>
      </c>
      <c r="G29" s="151">
        <v>0</v>
      </c>
      <c r="H29" s="201">
        <v>0</v>
      </c>
      <c r="I29" s="151">
        <v>27</v>
      </c>
      <c r="J29" s="201">
        <v>4920.6276308545575</v>
      </c>
      <c r="K29" s="151">
        <v>14</v>
      </c>
      <c r="L29" s="201">
        <v>13179.568608905594</v>
      </c>
      <c r="M29" s="151">
        <v>2</v>
      </c>
      <c r="N29" s="201">
        <v>2183.2058040090692</v>
      </c>
      <c r="O29" s="151">
        <v>3</v>
      </c>
      <c r="P29" s="201">
        <v>88.303859726666929</v>
      </c>
      <c r="Q29" s="151">
        <v>320</v>
      </c>
      <c r="R29" s="201">
        <v>42571.470395678494</v>
      </c>
      <c r="S29" s="151">
        <v>1689</v>
      </c>
      <c r="T29" s="201">
        <v>314318.17761311959</v>
      </c>
      <c r="U29" s="151">
        <v>118</v>
      </c>
      <c r="V29" s="201">
        <v>36543.4721277196</v>
      </c>
      <c r="W29" s="151">
        <v>1807</v>
      </c>
      <c r="X29" s="201">
        <v>350861.6497408392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15575</v>
      </c>
      <c r="D30" s="201">
        <v>2706262.4715392604</v>
      </c>
      <c r="E30" s="151">
        <v>2276</v>
      </c>
      <c r="F30" s="201">
        <v>1482241.1338201701</v>
      </c>
      <c r="G30" s="151">
        <v>0</v>
      </c>
      <c r="H30" s="201">
        <v>0</v>
      </c>
      <c r="I30" s="151">
        <v>3</v>
      </c>
      <c r="J30" s="201">
        <v>347.89732218947091</v>
      </c>
      <c r="K30" s="151">
        <v>3</v>
      </c>
      <c r="L30" s="201">
        <v>931.81946910589011</v>
      </c>
      <c r="M30" s="151">
        <v>3</v>
      </c>
      <c r="N30" s="201">
        <v>154.35662073688749</v>
      </c>
      <c r="O30" s="151">
        <v>0</v>
      </c>
      <c r="P30" s="201">
        <v>6.2432434726963653</v>
      </c>
      <c r="Q30" s="151">
        <v>23</v>
      </c>
      <c r="R30" s="201">
        <v>3009.8803777502608</v>
      </c>
      <c r="S30" s="151">
        <v>17883</v>
      </c>
      <c r="T30" s="201">
        <v>4192953.8023926858</v>
      </c>
      <c r="U30" s="151">
        <v>4544</v>
      </c>
      <c r="V30" s="201">
        <v>1477673.0878145292</v>
      </c>
      <c r="W30" s="151">
        <v>22427</v>
      </c>
      <c r="X30" s="201">
        <v>5670626.8902072152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4313</v>
      </c>
      <c r="D31" s="201">
        <v>749383.07889547944</v>
      </c>
      <c r="E31" s="151">
        <v>2684</v>
      </c>
      <c r="F31" s="201">
        <v>1747885.5203768534</v>
      </c>
      <c r="G31" s="151">
        <v>0</v>
      </c>
      <c r="H31" s="201">
        <v>0</v>
      </c>
      <c r="I31" s="151">
        <v>23</v>
      </c>
      <c r="J31" s="201">
        <v>4190.6765957427469</v>
      </c>
      <c r="K31" s="151">
        <v>12</v>
      </c>
      <c r="L31" s="201">
        <v>11224.444086157062</v>
      </c>
      <c r="M31" s="151">
        <v>1</v>
      </c>
      <c r="N31" s="201">
        <v>1859.3379042099189</v>
      </c>
      <c r="O31" s="151">
        <v>3</v>
      </c>
      <c r="P31" s="201">
        <v>75.204414158448955</v>
      </c>
      <c r="Q31" s="151">
        <v>272</v>
      </c>
      <c r="R31" s="201">
        <v>36256.201041276938</v>
      </c>
      <c r="S31" s="151">
        <v>7308</v>
      </c>
      <c r="T31" s="201">
        <v>2550874.463313878</v>
      </c>
      <c r="U31" s="151">
        <v>9239</v>
      </c>
      <c r="V31" s="201">
        <v>3004898.4529990368</v>
      </c>
      <c r="W31" s="151">
        <v>16547</v>
      </c>
      <c r="X31" s="201">
        <v>5555772.9163129143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5449</v>
      </c>
      <c r="D32" s="201">
        <v>946774.36575240805</v>
      </c>
      <c r="E32" s="151">
        <v>172</v>
      </c>
      <c r="F32" s="201">
        <v>110433.07902380194</v>
      </c>
      <c r="G32" s="151">
        <v>0</v>
      </c>
      <c r="H32" s="201">
        <v>0</v>
      </c>
      <c r="I32" s="151">
        <v>21</v>
      </c>
      <c r="J32" s="201">
        <v>3840.565043187155</v>
      </c>
      <c r="K32" s="151">
        <v>11</v>
      </c>
      <c r="L32" s="201">
        <v>10286.693950637151</v>
      </c>
      <c r="M32" s="151">
        <v>1</v>
      </c>
      <c r="N32" s="201">
        <v>1703.998863962883</v>
      </c>
      <c r="O32" s="151">
        <v>3</v>
      </c>
      <c r="P32" s="201">
        <v>68.921434883265448</v>
      </c>
      <c r="Q32" s="151">
        <v>250</v>
      </c>
      <c r="R32" s="201">
        <v>33227.163952319868</v>
      </c>
      <c r="S32" s="151">
        <v>5907</v>
      </c>
      <c r="T32" s="201">
        <v>1106334.7880212003</v>
      </c>
      <c r="U32" s="151">
        <v>396</v>
      </c>
      <c r="V32" s="201">
        <v>127926.65349024645</v>
      </c>
      <c r="W32" s="151">
        <v>6303</v>
      </c>
      <c r="X32" s="201">
        <v>1234261.4415114468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4005</v>
      </c>
      <c r="D34" s="201">
        <v>696122.66131028603</v>
      </c>
      <c r="E34" s="151">
        <v>2752</v>
      </c>
      <c r="F34" s="201">
        <v>1792063.8922090037</v>
      </c>
      <c r="G34" s="151">
        <v>0</v>
      </c>
      <c r="H34" s="201">
        <v>0</v>
      </c>
      <c r="I34" s="151">
        <v>35</v>
      </c>
      <c r="J34" s="201">
        <v>6397.3577847042461</v>
      </c>
      <c r="K34" s="151">
        <v>18</v>
      </c>
      <c r="L34" s="201">
        <v>17134.890539275206</v>
      </c>
      <c r="M34" s="151">
        <v>2</v>
      </c>
      <c r="N34" s="201">
        <v>2838.407962088228</v>
      </c>
      <c r="O34" s="151">
        <v>3</v>
      </c>
      <c r="P34" s="201">
        <v>114.80474175683911</v>
      </c>
      <c r="Q34" s="151">
        <v>416</v>
      </c>
      <c r="R34" s="201">
        <v>55347.599528640305</v>
      </c>
      <c r="S34" s="151">
        <v>7231</v>
      </c>
      <c r="T34" s="201">
        <v>2570019.6140757543</v>
      </c>
      <c r="U34" s="151">
        <v>7571</v>
      </c>
      <c r="V34" s="201">
        <v>2462420.6430473072</v>
      </c>
      <c r="W34" s="151">
        <v>14802</v>
      </c>
      <c r="X34" s="201">
        <v>5032440.2571230615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1201</v>
      </c>
      <c r="D35" s="201">
        <v>208743.69697566563</v>
      </c>
      <c r="E35" s="151">
        <v>726</v>
      </c>
      <c r="F35" s="201">
        <v>472922.93394461303</v>
      </c>
      <c r="G35" s="151">
        <v>0</v>
      </c>
      <c r="H35" s="201">
        <v>0</v>
      </c>
      <c r="I35" s="151">
        <v>13</v>
      </c>
      <c r="J35" s="201">
        <v>2349.2531488706627</v>
      </c>
      <c r="K35" s="151">
        <v>7</v>
      </c>
      <c r="L35" s="201">
        <v>6292.3158137555038</v>
      </c>
      <c r="M35" s="151">
        <v>1</v>
      </c>
      <c r="N35" s="201">
        <v>1042.3270148589324</v>
      </c>
      <c r="O35" s="151">
        <v>1</v>
      </c>
      <c r="P35" s="201">
        <v>42.158874046780575</v>
      </c>
      <c r="Q35" s="151">
        <v>153</v>
      </c>
      <c r="R35" s="201">
        <v>20324.878934546225</v>
      </c>
      <c r="S35" s="151">
        <v>2102</v>
      </c>
      <c r="T35" s="201">
        <v>711717.56470635673</v>
      </c>
      <c r="U35" s="151">
        <v>173</v>
      </c>
      <c r="V35" s="201">
        <v>54700.815330047444</v>
      </c>
      <c r="W35" s="151">
        <v>2275</v>
      </c>
      <c r="X35" s="201">
        <v>766418.38003640412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5779</v>
      </c>
      <c r="D36" s="201">
        <v>1004107.7684977958</v>
      </c>
      <c r="E36" s="151">
        <v>132</v>
      </c>
      <c r="F36" s="201">
        <v>84161.177240783421</v>
      </c>
      <c r="G36" s="151">
        <v>0</v>
      </c>
      <c r="H36" s="201">
        <v>0</v>
      </c>
      <c r="I36" s="151">
        <v>0</v>
      </c>
      <c r="J36" s="201">
        <v>0</v>
      </c>
      <c r="K36" s="151">
        <v>0</v>
      </c>
      <c r="L36" s="201">
        <v>0</v>
      </c>
      <c r="M36" s="151">
        <v>0</v>
      </c>
      <c r="N36" s="201">
        <v>0</v>
      </c>
      <c r="O36" s="151">
        <v>0</v>
      </c>
      <c r="P36" s="201">
        <v>0</v>
      </c>
      <c r="Q36" s="151">
        <v>0</v>
      </c>
      <c r="R36" s="201">
        <v>0</v>
      </c>
      <c r="S36" s="151">
        <v>5911</v>
      </c>
      <c r="T36" s="201">
        <v>1088268.9457385794</v>
      </c>
      <c r="U36" s="151">
        <v>998</v>
      </c>
      <c r="V36" s="201">
        <v>324866.26384991867</v>
      </c>
      <c r="W36" s="151">
        <v>6909</v>
      </c>
      <c r="X36" s="201">
        <v>1413135.2095884979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830</v>
      </c>
      <c r="D37" s="201">
        <v>144385.81374094947</v>
      </c>
      <c r="E37" s="151">
        <v>900</v>
      </c>
      <c r="F37" s="201">
        <v>585493.29102990916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1730</v>
      </c>
      <c r="T37" s="201">
        <v>729879.10477085866</v>
      </c>
      <c r="U37" s="151">
        <v>64</v>
      </c>
      <c r="V37" s="201">
        <v>19109.925109752949</v>
      </c>
      <c r="W37" s="151">
        <v>1794</v>
      </c>
      <c r="X37" s="201">
        <v>748989.02988061158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42119</v>
      </c>
      <c r="D43" s="202">
        <v>7317787.2784211366</v>
      </c>
      <c r="E43" s="155">
        <v>10442</v>
      </c>
      <c r="F43" s="202">
        <v>6792247.5977556119</v>
      </c>
      <c r="G43" s="155">
        <v>0</v>
      </c>
      <c r="H43" s="202">
        <v>0</v>
      </c>
      <c r="I43" s="155">
        <v>125</v>
      </c>
      <c r="J43" s="202">
        <v>22756.091642168954</v>
      </c>
      <c r="K43" s="155">
        <v>67</v>
      </c>
      <c r="L43" s="202">
        <v>60950.653771869154</v>
      </c>
      <c r="M43" s="155">
        <v>13</v>
      </c>
      <c r="N43" s="202">
        <v>10096.523264272584</v>
      </c>
      <c r="O43" s="155">
        <v>13</v>
      </c>
      <c r="P43" s="202">
        <v>408.3728489628237</v>
      </c>
      <c r="Q43" s="155">
        <v>1480</v>
      </c>
      <c r="R43" s="202">
        <v>196877.38116808067</v>
      </c>
      <c r="S43" s="155">
        <v>54259</v>
      </c>
      <c r="T43" s="202">
        <v>14401123.898872104</v>
      </c>
      <c r="U43" s="155">
        <v>25123</v>
      </c>
      <c r="V43" s="202">
        <v>8161344.1802021349</v>
      </c>
      <c r="W43" s="155">
        <v>79382</v>
      </c>
      <c r="X43" s="202">
        <v>22562468.079074237</v>
      </c>
    </row>
    <row r="44" spans="1:24" s="193" customFormat="1" ht="20.25" customHeight="1" x14ac:dyDescent="0.25">
      <c r="A44" s="152" t="s">
        <v>38</v>
      </c>
      <c r="B44" s="153"/>
      <c r="C44" s="154">
        <v>388509</v>
      </c>
      <c r="D44" s="202">
        <v>67753669.05113247</v>
      </c>
      <c r="E44" s="155">
        <v>25264</v>
      </c>
      <c r="F44" s="202">
        <v>16434682.149565252</v>
      </c>
      <c r="G44" s="155">
        <v>1</v>
      </c>
      <c r="H44" s="202">
        <v>10000</v>
      </c>
      <c r="I44" s="155">
        <v>3791</v>
      </c>
      <c r="J44" s="202">
        <v>683778.67500411265</v>
      </c>
      <c r="K44" s="155">
        <v>1909</v>
      </c>
      <c r="L44" s="202">
        <v>1831454.9761933892</v>
      </c>
      <c r="M44" s="155">
        <v>241</v>
      </c>
      <c r="N44" s="202">
        <v>303381.94310130167</v>
      </c>
      <c r="O44" s="155">
        <v>363</v>
      </c>
      <c r="P44" s="202">
        <v>12270.852568285729</v>
      </c>
      <c r="Q44" s="155">
        <v>44444</v>
      </c>
      <c r="R44" s="202">
        <v>5915802.9836690696</v>
      </c>
      <c r="S44" s="155">
        <v>464522</v>
      </c>
      <c r="T44" s="202">
        <v>92945040.631233871</v>
      </c>
      <c r="U44" s="155">
        <v>66959</v>
      </c>
      <c r="V44" s="202">
        <v>21758428.804079626</v>
      </c>
      <c r="W44" s="155">
        <v>531481</v>
      </c>
      <c r="X44" s="202">
        <v>114703469.43531352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37619</v>
      </c>
      <c r="D45" s="201">
        <v>6536438.0414726716</v>
      </c>
      <c r="E45" s="151">
        <v>10</v>
      </c>
      <c r="F45" s="201">
        <v>4761.904822414298</v>
      </c>
      <c r="G45" s="151">
        <v>0</v>
      </c>
      <c r="H45" s="201">
        <v>0</v>
      </c>
      <c r="I45" s="151">
        <v>372</v>
      </c>
      <c r="J45" s="201">
        <v>67082.578577968598</v>
      </c>
      <c r="K45" s="151">
        <v>187</v>
      </c>
      <c r="L45" s="201">
        <v>179676.15376681011</v>
      </c>
      <c r="M45" s="151">
        <v>22</v>
      </c>
      <c r="N45" s="201">
        <v>29763.494799113843</v>
      </c>
      <c r="O45" s="151">
        <v>36</v>
      </c>
      <c r="P45" s="201">
        <v>1203.8404555768634</v>
      </c>
      <c r="Q45" s="151">
        <v>4360</v>
      </c>
      <c r="R45" s="201">
        <v>580373.93240053079</v>
      </c>
      <c r="S45" s="151">
        <v>42606</v>
      </c>
      <c r="T45" s="201">
        <v>7399299.9462950854</v>
      </c>
      <c r="U45" s="151">
        <v>1792</v>
      </c>
      <c r="V45" s="201">
        <v>582686.97659592959</v>
      </c>
      <c r="W45" s="151">
        <v>44398</v>
      </c>
      <c r="X45" s="201">
        <v>7981986.9228910152</v>
      </c>
    </row>
    <row r="46" spans="1:24" s="193" customFormat="1" ht="20.25" customHeight="1" x14ac:dyDescent="0.25">
      <c r="A46" s="152" t="s">
        <v>40</v>
      </c>
      <c r="B46" s="153"/>
      <c r="C46" s="154">
        <v>37619</v>
      </c>
      <c r="D46" s="202">
        <v>6536438.0414726716</v>
      </c>
      <c r="E46" s="155">
        <v>10</v>
      </c>
      <c r="F46" s="202">
        <v>4761.904822414298</v>
      </c>
      <c r="G46" s="155">
        <v>0</v>
      </c>
      <c r="H46" s="202">
        <v>0</v>
      </c>
      <c r="I46" s="155">
        <v>372</v>
      </c>
      <c r="J46" s="202">
        <v>67082.578577968598</v>
      </c>
      <c r="K46" s="155">
        <v>187</v>
      </c>
      <c r="L46" s="202">
        <v>179676.15376681011</v>
      </c>
      <c r="M46" s="155">
        <v>22</v>
      </c>
      <c r="N46" s="202">
        <v>29763.494799113843</v>
      </c>
      <c r="O46" s="155">
        <v>36</v>
      </c>
      <c r="P46" s="202">
        <v>1203.8404555768634</v>
      </c>
      <c r="Q46" s="155">
        <v>4360</v>
      </c>
      <c r="R46" s="202">
        <v>580373.93240053079</v>
      </c>
      <c r="S46" s="155">
        <v>42606</v>
      </c>
      <c r="T46" s="202">
        <v>7399299.9462950854</v>
      </c>
      <c r="U46" s="155">
        <v>1792</v>
      </c>
      <c r="V46" s="202">
        <v>582686.97659592959</v>
      </c>
      <c r="W46" s="155">
        <v>44398</v>
      </c>
      <c r="X46" s="202">
        <v>7981986.9228910152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124210</v>
      </c>
      <c r="D47" s="201">
        <v>21332042.943745181</v>
      </c>
      <c r="E47" s="151">
        <v>3775</v>
      </c>
      <c r="F47" s="201">
        <v>2457647.8107562717</v>
      </c>
      <c r="G47" s="151">
        <v>0</v>
      </c>
      <c r="H47" s="201">
        <v>0</v>
      </c>
      <c r="I47" s="151">
        <v>229</v>
      </c>
      <c r="J47" s="201">
        <v>41290.078740320649</v>
      </c>
      <c r="K47" s="151">
        <v>115</v>
      </c>
      <c r="L47" s="201">
        <v>110592.68582180087</v>
      </c>
      <c r="M47" s="151">
        <v>14</v>
      </c>
      <c r="N47" s="201">
        <v>18319.764533412628</v>
      </c>
      <c r="O47" s="151">
        <v>3</v>
      </c>
      <c r="P47" s="201">
        <v>740.97728881693502</v>
      </c>
      <c r="Q47" s="151">
        <v>2684</v>
      </c>
      <c r="R47" s="201">
        <v>357226.65818212385</v>
      </c>
      <c r="S47" s="151">
        <v>131030</v>
      </c>
      <c r="T47" s="201">
        <v>24317860.91906793</v>
      </c>
      <c r="U47" s="151">
        <v>1113</v>
      </c>
      <c r="V47" s="201">
        <v>362167.18986164412</v>
      </c>
      <c r="W47" s="151">
        <v>132143</v>
      </c>
      <c r="X47" s="201">
        <v>24680028.108929574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124210</v>
      </c>
      <c r="D51" s="202">
        <v>21332042.943745181</v>
      </c>
      <c r="E51" s="155">
        <v>3775</v>
      </c>
      <c r="F51" s="202">
        <v>2457647.8107562717</v>
      </c>
      <c r="G51" s="155">
        <v>0</v>
      </c>
      <c r="H51" s="202">
        <v>0</v>
      </c>
      <c r="I51" s="155">
        <v>229</v>
      </c>
      <c r="J51" s="202">
        <v>41290.078740320649</v>
      </c>
      <c r="K51" s="155">
        <v>115</v>
      </c>
      <c r="L51" s="202">
        <v>110592.68582180087</v>
      </c>
      <c r="M51" s="155">
        <v>14</v>
      </c>
      <c r="N51" s="202">
        <v>18319.764533412628</v>
      </c>
      <c r="O51" s="155">
        <v>3</v>
      </c>
      <c r="P51" s="202">
        <v>740.97728881693502</v>
      </c>
      <c r="Q51" s="155">
        <v>2684</v>
      </c>
      <c r="R51" s="202">
        <v>357226.65818212385</v>
      </c>
      <c r="S51" s="155">
        <v>131030</v>
      </c>
      <c r="T51" s="202">
        <v>24317860.91906793</v>
      </c>
      <c r="U51" s="155">
        <v>1113</v>
      </c>
      <c r="V51" s="202">
        <v>362167.18986164412</v>
      </c>
      <c r="W51" s="155">
        <v>132143</v>
      </c>
      <c r="X51" s="202">
        <v>24680028.108929574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111</v>
      </c>
      <c r="F52" s="201">
        <v>70967.520285631355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111</v>
      </c>
      <c r="T52" s="201">
        <v>70967.520285631355</v>
      </c>
      <c r="U52" s="151">
        <v>44</v>
      </c>
      <c r="V52" s="201">
        <v>13460.199582269668</v>
      </c>
      <c r="W52" s="151">
        <v>155</v>
      </c>
      <c r="X52" s="201">
        <v>84427.719867901033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149</v>
      </c>
      <c r="D53" s="201">
        <v>25216.131449096771</v>
      </c>
      <c r="E53" s="151">
        <v>153</v>
      </c>
      <c r="F53" s="201">
        <v>98442.941826955474</v>
      </c>
      <c r="G53" s="151">
        <v>0</v>
      </c>
      <c r="H53" s="201">
        <v>0</v>
      </c>
      <c r="I53" s="151">
        <v>102</v>
      </c>
      <c r="J53" s="201">
        <v>18374.68507348435</v>
      </c>
      <c r="K53" s="151">
        <v>51</v>
      </c>
      <c r="L53" s="201">
        <v>49215.352341336031</v>
      </c>
      <c r="M53" s="151">
        <v>6</v>
      </c>
      <c r="N53" s="201">
        <v>8152.5614431228587</v>
      </c>
      <c r="O53" s="151">
        <v>3</v>
      </c>
      <c r="P53" s="201">
        <v>329.74566152425075</v>
      </c>
      <c r="Q53" s="151">
        <v>1194</v>
      </c>
      <c r="R53" s="201">
        <v>158971.05416609318</v>
      </c>
      <c r="S53" s="151">
        <v>1658</v>
      </c>
      <c r="T53" s="201">
        <v>358702.47196161293</v>
      </c>
      <c r="U53" s="151">
        <v>171</v>
      </c>
      <c r="V53" s="201">
        <v>53962.600178094399</v>
      </c>
      <c r="W53" s="151">
        <v>1829</v>
      </c>
      <c r="X53" s="201">
        <v>412665.07213970734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149</v>
      </c>
      <c r="D55" s="202">
        <v>25216.131449096771</v>
      </c>
      <c r="E55" s="155">
        <v>264</v>
      </c>
      <c r="F55" s="202">
        <v>169410.46211258683</v>
      </c>
      <c r="G55" s="155">
        <v>0</v>
      </c>
      <c r="H55" s="202">
        <v>0</v>
      </c>
      <c r="I55" s="155">
        <v>102</v>
      </c>
      <c r="J55" s="202">
        <v>18374.68507348435</v>
      </c>
      <c r="K55" s="155">
        <v>51</v>
      </c>
      <c r="L55" s="202">
        <v>49215.352341336031</v>
      </c>
      <c r="M55" s="155">
        <v>6</v>
      </c>
      <c r="N55" s="202">
        <v>8152.5614431228587</v>
      </c>
      <c r="O55" s="155">
        <v>3</v>
      </c>
      <c r="P55" s="202">
        <v>329.74566152425075</v>
      </c>
      <c r="Q55" s="155">
        <v>1194</v>
      </c>
      <c r="R55" s="202">
        <v>158971.05416609318</v>
      </c>
      <c r="S55" s="155">
        <v>1769</v>
      </c>
      <c r="T55" s="202">
        <v>429669.99224724434</v>
      </c>
      <c r="U55" s="155">
        <v>215</v>
      </c>
      <c r="V55" s="202">
        <v>67422.799760364069</v>
      </c>
      <c r="W55" s="155">
        <v>1984</v>
      </c>
      <c r="X55" s="202">
        <v>497092.79200760834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2112</v>
      </c>
      <c r="F56" s="201">
        <v>1375381.4099119289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2112</v>
      </c>
      <c r="T56" s="201">
        <v>1375381.4099119289</v>
      </c>
      <c r="U56" s="151">
        <v>0</v>
      </c>
      <c r="V56" s="201">
        <v>0</v>
      </c>
      <c r="W56" s="151">
        <v>2112</v>
      </c>
      <c r="X56" s="201">
        <v>1375381.4099119289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2112</v>
      </c>
      <c r="F57" s="202">
        <v>1375381.4099119289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2112</v>
      </c>
      <c r="T57" s="202">
        <v>1375381.4099119289</v>
      </c>
      <c r="U57" s="155">
        <v>0</v>
      </c>
      <c r="V57" s="202">
        <v>0</v>
      </c>
      <c r="W57" s="155">
        <v>2112</v>
      </c>
      <c r="X57" s="202">
        <v>1375381.4099119289</v>
      </c>
    </row>
    <row r="58" spans="1:24" s="193" customFormat="1" ht="20.25" customHeight="1" x14ac:dyDescent="0.25">
      <c r="A58" s="195" t="s">
        <v>62</v>
      </c>
      <c r="B58" s="195"/>
      <c r="C58" s="203">
        <v>550487</v>
      </c>
      <c r="D58" s="204">
        <v>95647366.167799428</v>
      </c>
      <c r="E58" s="205">
        <v>31425</v>
      </c>
      <c r="F58" s="204">
        <v>20441883.737168454</v>
      </c>
      <c r="G58" s="205">
        <v>1</v>
      </c>
      <c r="H58" s="204">
        <v>10000</v>
      </c>
      <c r="I58" s="205">
        <v>4494</v>
      </c>
      <c r="J58" s="204">
        <v>810526.01739588624</v>
      </c>
      <c r="K58" s="205">
        <v>2262</v>
      </c>
      <c r="L58" s="204">
        <v>2170939.168123336</v>
      </c>
      <c r="M58" s="205">
        <v>283</v>
      </c>
      <c r="N58" s="204">
        <v>359617.76387695095</v>
      </c>
      <c r="O58" s="205">
        <v>405</v>
      </c>
      <c r="P58" s="204">
        <v>14545.415974203777</v>
      </c>
      <c r="Q58" s="205">
        <v>52682</v>
      </c>
      <c r="R58" s="204">
        <v>7012374.6284178169</v>
      </c>
      <c r="S58" s="205">
        <v>642039</v>
      </c>
      <c r="T58" s="204">
        <v>126467252.89875607</v>
      </c>
      <c r="U58" s="205">
        <v>70079</v>
      </c>
      <c r="V58" s="204">
        <v>22770705.770297565</v>
      </c>
      <c r="W58" s="205">
        <v>712118</v>
      </c>
      <c r="X58" s="204">
        <v>149237958.66905367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27559055118110237" bottom="0.33" header="0.31496062992125984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11D4-AEB7-47D5-8D0D-0BA885454871}">
  <dimension ref="A1:AQ60"/>
  <sheetViews>
    <sheetView showGridLines="0" zoomScale="90" zoomScaleNormal="90" workbookViewId="0">
      <pane xSplit="2" ySplit="4" topLeftCell="AA29" activePane="bottomRight" state="frozen"/>
      <selection activeCell="C14" sqref="C14"/>
      <selection pane="topRight" activeCell="C14" sqref="C14"/>
      <selection pane="bottomLeft" activeCell="C14" sqref="C14"/>
      <selection pane="bottomRight" activeCell="AQ38" sqref="AQ38"/>
    </sheetView>
  </sheetViews>
  <sheetFormatPr defaultRowHeight="15" x14ac:dyDescent="0.25"/>
  <cols>
    <col min="1" max="1" width="4.7109375" style="34" bestFit="1" customWidth="1"/>
    <col min="2" max="2" width="26.85546875" style="48" customWidth="1"/>
    <col min="3" max="3" width="15.42578125" customWidth="1"/>
    <col min="4" max="4" width="15.85546875" customWidth="1"/>
    <col min="5" max="5" width="11.5703125" customWidth="1"/>
    <col min="6" max="6" width="12" customWidth="1"/>
    <col min="7" max="7" width="13.7109375" style="35" bestFit="1" customWidth="1"/>
    <col min="8" max="8" width="11.42578125" style="35" customWidth="1"/>
    <col min="9" max="9" width="12.5703125" style="35" bestFit="1" customWidth="1"/>
    <col min="10" max="10" width="12.28515625" style="35" customWidth="1"/>
    <col min="11" max="11" width="12.42578125" style="35" bestFit="1" customWidth="1"/>
    <col min="12" max="12" width="10" style="35" bestFit="1" customWidth="1"/>
    <col min="13" max="13" width="11.28515625" style="35" bestFit="1" customWidth="1"/>
    <col min="14" max="14" width="11.7109375" style="35" bestFit="1" customWidth="1"/>
    <col min="15" max="15" width="10.85546875" style="35" customWidth="1"/>
    <col min="16" max="16" width="11" style="35" customWidth="1"/>
    <col min="17" max="17" width="11.140625" style="35" customWidth="1"/>
    <col min="18" max="18" width="11.42578125" style="35" customWidth="1"/>
    <col min="19" max="19" width="7.85546875" style="35" customWidth="1"/>
    <col min="20" max="20" width="9.28515625" style="35" customWidth="1"/>
    <col min="21" max="21" width="12.140625" style="35" customWidth="1"/>
    <col min="22" max="22" width="12.85546875" style="35" customWidth="1"/>
    <col min="23" max="23" width="9.5703125" style="35" bestFit="1" customWidth="1"/>
    <col min="24" max="24" width="10.28515625" style="35" bestFit="1" customWidth="1"/>
    <col min="25" max="25" width="9.5703125" style="35" bestFit="1" customWidth="1"/>
    <col min="26" max="26" width="10.28515625" style="35" bestFit="1" customWidth="1"/>
    <col min="27" max="28" width="13.28515625" style="35" customWidth="1"/>
    <col min="29" max="29" width="13.140625" style="35" customWidth="1"/>
    <col min="30" max="30" width="13.28515625" style="35" customWidth="1"/>
    <col min="31" max="36" width="10.7109375" style="35" customWidth="1"/>
    <col min="37" max="37" width="11.5703125" style="35" customWidth="1"/>
    <col min="38" max="38" width="10.7109375" style="35" customWidth="1"/>
  </cols>
  <sheetData>
    <row r="1" spans="1:39" s="2" customFormat="1" ht="33.75" customHeight="1" x14ac:dyDescent="0.25">
      <c r="A1" s="31" t="s">
        <v>135</v>
      </c>
      <c r="B1" s="32"/>
      <c r="D1" s="132" t="s">
        <v>136</v>
      </c>
      <c r="E1" s="132"/>
      <c r="G1" s="33"/>
      <c r="H1" s="33"/>
      <c r="I1" s="33"/>
      <c r="J1" s="33"/>
      <c r="K1" s="33"/>
      <c r="L1" s="132" t="s">
        <v>136</v>
      </c>
      <c r="M1" s="132"/>
      <c r="N1" s="33"/>
      <c r="O1" s="33"/>
      <c r="P1" s="33"/>
      <c r="Q1" s="33"/>
      <c r="R1" s="33"/>
      <c r="S1" s="33"/>
      <c r="T1" s="132" t="s">
        <v>136</v>
      </c>
      <c r="U1" s="132"/>
      <c r="V1" s="132"/>
      <c r="W1" s="33"/>
      <c r="X1" s="33"/>
      <c r="Y1" s="33"/>
      <c r="Z1" s="33"/>
      <c r="AA1" s="33"/>
      <c r="AB1" s="132" t="s">
        <v>136</v>
      </c>
      <c r="AC1" s="132"/>
      <c r="AD1" s="33"/>
      <c r="AE1" s="33"/>
      <c r="AF1" s="33"/>
      <c r="AG1" s="33"/>
      <c r="AH1" s="33"/>
      <c r="AI1" s="33"/>
      <c r="AJ1" s="132" t="s">
        <v>136</v>
      </c>
      <c r="AK1" s="132"/>
      <c r="AL1" s="33"/>
    </row>
    <row r="2" spans="1:39" s="72" customFormat="1" ht="41.25" customHeight="1" x14ac:dyDescent="0.3">
      <c r="A2" s="70"/>
      <c r="B2" s="71"/>
      <c r="C2" s="130" t="s">
        <v>180</v>
      </c>
      <c r="D2" s="131"/>
      <c r="E2" s="131"/>
      <c r="F2" s="131"/>
      <c r="G2" s="130" t="s">
        <v>181</v>
      </c>
      <c r="H2" s="131"/>
      <c r="I2" s="131"/>
      <c r="J2" s="131"/>
      <c r="K2" s="131"/>
      <c r="L2" s="131"/>
      <c r="M2" s="131"/>
      <c r="N2" s="131"/>
      <c r="O2" s="130" t="s">
        <v>182</v>
      </c>
      <c r="P2" s="131"/>
      <c r="Q2" s="131"/>
      <c r="R2" s="131"/>
      <c r="S2" s="131"/>
      <c r="T2" s="131"/>
      <c r="U2" s="131"/>
      <c r="V2" s="131"/>
      <c r="W2" s="130" t="s">
        <v>183</v>
      </c>
      <c r="X2" s="131"/>
      <c r="Y2" s="131"/>
      <c r="Z2" s="131"/>
      <c r="AA2" s="131"/>
      <c r="AB2" s="131"/>
      <c r="AC2" s="131"/>
      <c r="AD2" s="131"/>
      <c r="AE2" s="130" t="s">
        <v>184</v>
      </c>
      <c r="AF2" s="131"/>
      <c r="AG2" s="131"/>
      <c r="AH2" s="131"/>
      <c r="AI2" s="131"/>
      <c r="AJ2" s="131"/>
      <c r="AK2" s="131"/>
      <c r="AL2" s="131"/>
    </row>
    <row r="3" spans="1:39" s="35" customFormat="1" x14ac:dyDescent="0.2">
      <c r="A3" s="136" t="s">
        <v>129</v>
      </c>
      <c r="B3" s="136" t="s">
        <v>130</v>
      </c>
      <c r="C3" s="134" t="s">
        <v>137</v>
      </c>
      <c r="D3" s="134"/>
      <c r="E3" s="134" t="s">
        <v>138</v>
      </c>
      <c r="F3" s="134"/>
      <c r="G3" s="134" t="s">
        <v>139</v>
      </c>
      <c r="H3" s="134"/>
      <c r="I3" s="134" t="s">
        <v>140</v>
      </c>
      <c r="J3" s="134"/>
      <c r="K3" s="134" t="s">
        <v>44</v>
      </c>
      <c r="L3" s="134"/>
      <c r="M3" s="134" t="s">
        <v>62</v>
      </c>
      <c r="N3" s="134"/>
      <c r="O3" s="134" t="s">
        <v>101</v>
      </c>
      <c r="P3" s="134"/>
      <c r="Q3" s="134" t="s">
        <v>102</v>
      </c>
      <c r="R3" s="134"/>
      <c r="S3" s="134" t="s">
        <v>103</v>
      </c>
      <c r="T3" s="134"/>
      <c r="U3" s="134" t="s">
        <v>104</v>
      </c>
      <c r="V3" s="134"/>
      <c r="W3" s="134" t="s">
        <v>141</v>
      </c>
      <c r="X3" s="134"/>
      <c r="Y3" s="134" t="s">
        <v>142</v>
      </c>
      <c r="Z3" s="134"/>
      <c r="AA3" s="134" t="s">
        <v>143</v>
      </c>
      <c r="AB3" s="134"/>
      <c r="AC3" s="134" t="s">
        <v>144</v>
      </c>
      <c r="AD3" s="134"/>
      <c r="AE3" s="133" t="s">
        <v>145</v>
      </c>
      <c r="AF3" s="133"/>
      <c r="AG3" s="133" t="s">
        <v>146</v>
      </c>
      <c r="AH3" s="133"/>
      <c r="AI3" s="133" t="s">
        <v>147</v>
      </c>
      <c r="AJ3" s="133"/>
      <c r="AK3" s="133" t="s">
        <v>148</v>
      </c>
      <c r="AL3" s="133"/>
    </row>
    <row r="4" spans="1:39" s="35" customFormat="1" ht="14.25" x14ac:dyDescent="0.2">
      <c r="A4" s="136"/>
      <c r="B4" s="136"/>
      <c r="C4" s="36" t="s">
        <v>46</v>
      </c>
      <c r="D4" s="36" t="s">
        <v>7</v>
      </c>
      <c r="E4" s="36" t="s">
        <v>46</v>
      </c>
      <c r="F4" s="36" t="s">
        <v>7</v>
      </c>
      <c r="G4" s="37" t="s">
        <v>46</v>
      </c>
      <c r="H4" s="37" t="s">
        <v>7</v>
      </c>
      <c r="I4" s="37" t="s">
        <v>46</v>
      </c>
      <c r="J4" s="37" t="s">
        <v>7</v>
      </c>
      <c r="K4" s="37" t="s">
        <v>46</v>
      </c>
      <c r="L4" s="37" t="s">
        <v>7</v>
      </c>
      <c r="M4" s="37" t="s">
        <v>46</v>
      </c>
      <c r="N4" s="37" t="s">
        <v>7</v>
      </c>
      <c r="O4" s="37" t="s">
        <v>46</v>
      </c>
      <c r="P4" s="37" t="s">
        <v>7</v>
      </c>
      <c r="Q4" s="37" t="s">
        <v>46</v>
      </c>
      <c r="R4" s="37" t="s">
        <v>7</v>
      </c>
      <c r="S4" s="37" t="s">
        <v>46</v>
      </c>
      <c r="T4" s="37" t="s">
        <v>7</v>
      </c>
      <c r="U4" s="37" t="s">
        <v>46</v>
      </c>
      <c r="V4" s="37" t="s">
        <v>7</v>
      </c>
      <c r="W4" s="37" t="s">
        <v>46</v>
      </c>
      <c r="X4" s="37" t="s">
        <v>7</v>
      </c>
      <c r="Y4" s="37" t="s">
        <v>46</v>
      </c>
      <c r="Z4" s="37" t="s">
        <v>7</v>
      </c>
      <c r="AA4" s="37" t="s">
        <v>46</v>
      </c>
      <c r="AB4" s="37" t="s">
        <v>7</v>
      </c>
      <c r="AC4" s="37" t="s">
        <v>46</v>
      </c>
      <c r="AD4" s="37" t="s">
        <v>7</v>
      </c>
      <c r="AE4" s="38" t="s">
        <v>46</v>
      </c>
      <c r="AF4" s="38" t="s">
        <v>7</v>
      </c>
      <c r="AG4" s="38" t="s">
        <v>46</v>
      </c>
      <c r="AH4" s="38" t="s">
        <v>7</v>
      </c>
      <c r="AI4" s="38" t="s">
        <v>46</v>
      </c>
      <c r="AJ4" s="38" t="s">
        <v>7</v>
      </c>
      <c r="AK4" s="38" t="s">
        <v>46</v>
      </c>
      <c r="AL4" s="38" t="s">
        <v>7</v>
      </c>
    </row>
    <row r="5" spans="1:39" x14ac:dyDescent="0.25">
      <c r="A5" s="39">
        <v>1</v>
      </c>
      <c r="B5" s="40" t="s">
        <v>8</v>
      </c>
      <c r="C5" s="41">
        <v>6302.7858313374509</v>
      </c>
      <c r="D5" s="41">
        <v>56.725072482037064</v>
      </c>
      <c r="E5" s="41">
        <v>354.82344845383</v>
      </c>
      <c r="F5" s="41">
        <v>18.181818181818183</v>
      </c>
      <c r="G5" s="41">
        <v>7299.4523698160274</v>
      </c>
      <c r="H5" s="41">
        <v>62.046182386252696</v>
      </c>
      <c r="I5" s="41">
        <v>1168.241461038961</v>
      </c>
      <c r="J5" s="41">
        <v>40.888347257410871</v>
      </c>
      <c r="K5" s="41">
        <v>730.36355950116251</v>
      </c>
      <c r="L5" s="41">
        <v>2.1910612560658271</v>
      </c>
      <c r="M5" s="42">
        <v>9198.0573903561508</v>
      </c>
      <c r="N5" s="69">
        <v>105.12559089972939</v>
      </c>
      <c r="O5" s="41">
        <v>1350</v>
      </c>
      <c r="P5" s="41">
        <v>87.75</v>
      </c>
      <c r="Q5" s="41">
        <v>5759.9999999999982</v>
      </c>
      <c r="R5" s="41">
        <v>236.15981107215109</v>
      </c>
      <c r="S5" s="41">
        <v>47.999999981183997</v>
      </c>
      <c r="T5" s="41">
        <v>43.199999999999996</v>
      </c>
      <c r="U5" s="41">
        <v>875.00000000000034</v>
      </c>
      <c r="V5" s="41">
        <v>131.25</v>
      </c>
      <c r="W5" s="41">
        <v>80.402010050251263</v>
      </c>
      <c r="X5" s="41">
        <v>8.0402010050251249</v>
      </c>
      <c r="Y5" s="41">
        <v>312.73757826656652</v>
      </c>
      <c r="Z5" s="41">
        <v>62.547515653313319</v>
      </c>
      <c r="AA5" s="41">
        <v>4298.1769173329449</v>
      </c>
      <c r="AB5" s="41">
        <v>206.76923076923077</v>
      </c>
      <c r="AC5" s="41">
        <v>1031.6001660046245</v>
      </c>
      <c r="AD5" s="41">
        <v>83.89705882352942</v>
      </c>
      <c r="AE5" s="42">
        <v>13872.686005957363</v>
      </c>
      <c r="AF5" s="69">
        <v>30.093613130205526</v>
      </c>
      <c r="AG5" s="42">
        <v>16331.61151947721</v>
      </c>
      <c r="AH5" s="69">
        <v>216</v>
      </c>
      <c r="AI5" s="42">
        <v>2920.7613024642351</v>
      </c>
      <c r="AJ5" s="69">
        <v>200</v>
      </c>
      <c r="AK5" s="42">
        <v>33125.058827898807</v>
      </c>
      <c r="AL5" s="42">
        <v>446.09361313020554</v>
      </c>
      <c r="AM5" s="77"/>
    </row>
    <row r="6" spans="1:39" x14ac:dyDescent="0.25">
      <c r="A6" s="39">
        <v>2</v>
      </c>
      <c r="B6" s="40" t="s">
        <v>9</v>
      </c>
      <c r="C6" s="41">
        <v>3781.6714988024705</v>
      </c>
      <c r="D6" s="41">
        <v>34.03504348922224</v>
      </c>
      <c r="E6" s="41">
        <v>236.54896563588665</v>
      </c>
      <c r="F6" s="41">
        <v>12.121212121212121</v>
      </c>
      <c r="G6" s="41">
        <v>4883.0819301527908</v>
      </c>
      <c r="H6" s="41">
        <v>41.506756492872491</v>
      </c>
      <c r="I6" s="41">
        <v>781.51325324675327</v>
      </c>
      <c r="J6" s="41">
        <v>27.352894372198996</v>
      </c>
      <c r="K6" s="41">
        <v>488.58803635595018</v>
      </c>
      <c r="L6" s="41">
        <v>1.4657444264716226</v>
      </c>
      <c r="M6" s="42">
        <v>6153.1832197554941</v>
      </c>
      <c r="N6" s="69">
        <v>70.325395291543103</v>
      </c>
      <c r="O6" s="41">
        <v>1499.9999999999998</v>
      </c>
      <c r="P6" s="41">
        <v>97.5</v>
      </c>
      <c r="Q6" s="41">
        <v>4679.9999999999982</v>
      </c>
      <c r="R6" s="41">
        <v>191.87984649612275</v>
      </c>
      <c r="S6" s="41">
        <v>41.999999983535993</v>
      </c>
      <c r="T6" s="41">
        <v>37.799999999999997</v>
      </c>
      <c r="U6" s="41">
        <v>175.00000000000009</v>
      </c>
      <c r="V6" s="41">
        <v>26.25</v>
      </c>
      <c r="W6" s="41">
        <v>60.301507537688444</v>
      </c>
      <c r="X6" s="41">
        <v>6.0301507537688446</v>
      </c>
      <c r="Y6" s="41">
        <v>121.08554649781291</v>
      </c>
      <c r="Z6" s="41">
        <v>24.217109299562591</v>
      </c>
      <c r="AA6" s="41">
        <v>3760.9048026663268</v>
      </c>
      <c r="AB6" s="41">
        <v>180.92307692307691</v>
      </c>
      <c r="AC6" s="41">
        <v>825.28013280369942</v>
      </c>
      <c r="AD6" s="41">
        <v>67.117647058823536</v>
      </c>
      <c r="AE6" s="42">
        <v>8451.8613047694635</v>
      </c>
      <c r="AF6" s="69">
        <v>18.337019829202827</v>
      </c>
      <c r="AG6" s="42">
        <v>12724.964049781853</v>
      </c>
      <c r="AH6" s="69">
        <v>168.29889882421506</v>
      </c>
      <c r="AI6" s="42">
        <v>1460.3806512321175</v>
      </c>
      <c r="AJ6" s="69">
        <v>100</v>
      </c>
      <c r="AK6" s="42">
        <v>22637.206005783431</v>
      </c>
      <c r="AL6" s="42">
        <v>286.63591865341789</v>
      </c>
      <c r="AM6" s="77"/>
    </row>
    <row r="7" spans="1:39" x14ac:dyDescent="0.25">
      <c r="A7" s="39">
        <v>3</v>
      </c>
      <c r="B7" s="40" t="s">
        <v>10</v>
      </c>
      <c r="C7" s="41">
        <v>491.61729484432118</v>
      </c>
      <c r="D7" s="41">
        <v>4.4245556535988912</v>
      </c>
      <c r="E7" s="41">
        <v>47.309793127177322</v>
      </c>
      <c r="F7" s="41">
        <v>2.4242424242424243</v>
      </c>
      <c r="G7" s="41">
        <v>251.70525413158714</v>
      </c>
      <c r="H7" s="41">
        <v>2.1395235305604374</v>
      </c>
      <c r="I7" s="41">
        <v>40.284188311688311</v>
      </c>
      <c r="J7" s="41">
        <v>1.409943008876237</v>
      </c>
      <c r="K7" s="41">
        <v>25.184950327626293</v>
      </c>
      <c r="L7" s="41">
        <v>7.5553836416063017E-2</v>
      </c>
      <c r="M7" s="42">
        <v>317.1743927709017</v>
      </c>
      <c r="N7" s="69">
        <v>3.6250203758527375</v>
      </c>
      <c r="O7" s="41">
        <v>45</v>
      </c>
      <c r="P7" s="41">
        <v>2.9249999999999998</v>
      </c>
      <c r="Q7" s="41">
        <v>233.99999999999991</v>
      </c>
      <c r="R7" s="41">
        <v>9.5939923248061394</v>
      </c>
      <c r="S7" s="41">
        <v>3.5999999985887996</v>
      </c>
      <c r="T7" s="41">
        <v>3.24</v>
      </c>
      <c r="U7" s="41">
        <v>35.000000000000014</v>
      </c>
      <c r="V7" s="41">
        <v>5.25</v>
      </c>
      <c r="W7" s="41">
        <v>10.050251256281408</v>
      </c>
      <c r="X7" s="41">
        <v>1.0050251256281406</v>
      </c>
      <c r="Y7" s="41">
        <v>5.5472133430903758</v>
      </c>
      <c r="Z7" s="41">
        <v>1.1094426686180754</v>
      </c>
      <c r="AA7" s="41">
        <v>10.745442293332362</v>
      </c>
      <c r="AB7" s="41">
        <v>0.51692307692307693</v>
      </c>
      <c r="AC7" s="41">
        <v>0</v>
      </c>
      <c r="AD7" s="41">
        <v>0</v>
      </c>
      <c r="AE7" s="42">
        <v>165.57519920296363</v>
      </c>
      <c r="AF7" s="69">
        <v>0.35922923975286031</v>
      </c>
      <c r="AG7" s="42">
        <v>3780.4656295086133</v>
      </c>
      <c r="AH7" s="69">
        <v>50</v>
      </c>
      <c r="AI7" s="42">
        <v>510.30384660757613</v>
      </c>
      <c r="AJ7" s="69">
        <v>34.943207866869145</v>
      </c>
      <c r="AK7" s="42">
        <v>4456.3446753191529</v>
      </c>
      <c r="AL7" s="42">
        <v>85.302437106622008</v>
      </c>
      <c r="AM7" s="77"/>
    </row>
    <row r="8" spans="1:39" x14ac:dyDescent="0.25">
      <c r="A8" s="39">
        <v>4</v>
      </c>
      <c r="B8" s="40" t="s">
        <v>11</v>
      </c>
      <c r="C8" s="41">
        <v>15126.685995209882</v>
      </c>
      <c r="D8" s="41">
        <v>136.14017395688896</v>
      </c>
      <c r="E8" s="41">
        <v>1182.7448281794332</v>
      </c>
      <c r="F8" s="41">
        <v>60.606060606060609</v>
      </c>
      <c r="G8" s="41">
        <v>22905.178125974431</v>
      </c>
      <c r="H8" s="41">
        <v>201.3669205233353</v>
      </c>
      <c r="I8" s="41">
        <v>3665.8611363636364</v>
      </c>
      <c r="J8" s="41">
        <v>128.30481380773756</v>
      </c>
      <c r="K8" s="41">
        <v>2291.830479813993</v>
      </c>
      <c r="L8" s="41">
        <v>6.8753991138617341</v>
      </c>
      <c r="M8" s="42">
        <v>28862.869742152063</v>
      </c>
      <c r="N8" s="69">
        <v>336.54713344493462</v>
      </c>
      <c r="O8" s="41">
        <v>4050.0000000000005</v>
      </c>
      <c r="P8" s="41">
        <v>263.25</v>
      </c>
      <c r="Q8" s="41">
        <v>21599.999999999993</v>
      </c>
      <c r="R8" s="41">
        <v>885.59929152056668</v>
      </c>
      <c r="S8" s="41">
        <v>71.999999971775992</v>
      </c>
      <c r="T8" s="41">
        <v>64.8</v>
      </c>
      <c r="U8" s="41">
        <v>3500.0000000000014</v>
      </c>
      <c r="V8" s="41">
        <v>525</v>
      </c>
      <c r="W8" s="41">
        <v>301.5075376884422</v>
      </c>
      <c r="X8" s="41">
        <v>30.150753768844222</v>
      </c>
      <c r="Y8" s="41">
        <v>1080.3571942152307</v>
      </c>
      <c r="Z8" s="41">
        <v>216.0714388430462</v>
      </c>
      <c r="AA8" s="41">
        <v>64472.653759994166</v>
      </c>
      <c r="AB8" s="41">
        <v>3101.5384615384614</v>
      </c>
      <c r="AC8" s="41">
        <v>20632.003320092488</v>
      </c>
      <c r="AD8" s="41">
        <v>1677.9411764705883</v>
      </c>
      <c r="AE8" s="42">
        <v>43151.154755917822</v>
      </c>
      <c r="AF8" s="69">
        <v>93.620038460137479</v>
      </c>
      <c r="AG8" s="42">
        <v>43976.868335621853</v>
      </c>
      <c r="AH8" s="69">
        <v>581.63296066439818</v>
      </c>
      <c r="AI8" s="42">
        <v>11683.04520985694</v>
      </c>
      <c r="AJ8" s="69">
        <v>800</v>
      </c>
      <c r="AK8" s="42">
        <v>98811.068301396619</v>
      </c>
      <c r="AL8" s="42">
        <v>1475.2529991245356</v>
      </c>
      <c r="AM8" s="77"/>
    </row>
    <row r="9" spans="1:39" x14ac:dyDescent="0.25">
      <c r="A9" s="39">
        <v>5</v>
      </c>
      <c r="B9" s="40" t="s">
        <v>149</v>
      </c>
      <c r="C9" s="41">
        <v>2401.3614017395689</v>
      </c>
      <c r="D9" s="41">
        <v>21.612252615656118</v>
      </c>
      <c r="E9" s="41">
        <v>354.82344845383</v>
      </c>
      <c r="F9" s="41">
        <v>18.181818181818183</v>
      </c>
      <c r="G9" s="41">
        <v>4077.625116931712</v>
      </c>
      <c r="H9" s="41">
        <v>34.660281195079094</v>
      </c>
      <c r="I9" s="41">
        <v>652.60385064935076</v>
      </c>
      <c r="J9" s="41">
        <v>22.841076743795039</v>
      </c>
      <c r="K9" s="41">
        <v>407.99619530754597</v>
      </c>
      <c r="L9" s="41">
        <v>1.223972149940221</v>
      </c>
      <c r="M9" s="42">
        <v>5138.2251628886088</v>
      </c>
      <c r="N9" s="69">
        <v>58.72533008881436</v>
      </c>
      <c r="O9" s="41">
        <v>720</v>
      </c>
      <c r="P9" s="41">
        <v>46.8</v>
      </c>
      <c r="Q9" s="41">
        <v>3599.9999999999986</v>
      </c>
      <c r="R9" s="41">
        <v>147.59988192009448</v>
      </c>
      <c r="S9" s="41">
        <v>17.999999992943998</v>
      </c>
      <c r="T9" s="41">
        <v>16.2</v>
      </c>
      <c r="U9" s="41">
        <v>525.00000000000023</v>
      </c>
      <c r="V9" s="41">
        <v>78.75</v>
      </c>
      <c r="W9" s="41">
        <v>40.201005025125632</v>
      </c>
      <c r="X9" s="41">
        <v>4.0201005025125625</v>
      </c>
      <c r="Y9" s="41">
        <v>79.954394403819563</v>
      </c>
      <c r="Z9" s="41">
        <v>15.990878880763917</v>
      </c>
      <c r="AA9" s="41">
        <v>107.45442293332361</v>
      </c>
      <c r="AB9" s="41">
        <v>5.1692307692307686</v>
      </c>
      <c r="AC9" s="41">
        <v>20.632003320092487</v>
      </c>
      <c r="AD9" s="41">
        <v>1.6779411764705883</v>
      </c>
      <c r="AE9" s="42">
        <v>959.58354083535744</v>
      </c>
      <c r="AF9" s="69">
        <v>2.0818967303858948</v>
      </c>
      <c r="AG9" s="42">
        <v>3780.4656295086133</v>
      </c>
      <c r="AH9" s="69">
        <v>50</v>
      </c>
      <c r="AI9" s="42">
        <v>1168.3045209856939</v>
      </c>
      <c r="AJ9" s="69">
        <v>80</v>
      </c>
      <c r="AK9" s="42">
        <v>5908.3536913296648</v>
      </c>
      <c r="AL9" s="42">
        <v>132.08189673038589</v>
      </c>
      <c r="AM9" s="77"/>
    </row>
    <row r="10" spans="1:39" x14ac:dyDescent="0.25">
      <c r="A10" s="39">
        <v>6</v>
      </c>
      <c r="B10" s="40" t="s">
        <v>13</v>
      </c>
      <c r="C10" s="41">
        <v>6302.7858313374509</v>
      </c>
      <c r="D10" s="41">
        <v>56.725072482037064</v>
      </c>
      <c r="E10" s="41">
        <v>591.37241408971659</v>
      </c>
      <c r="F10" s="41">
        <v>30.303030303030305</v>
      </c>
      <c r="G10" s="41">
        <v>9564.7996570003124</v>
      </c>
      <c r="H10" s="41">
        <v>81.30189416129663</v>
      </c>
      <c r="I10" s="41">
        <v>1530.7991558441558</v>
      </c>
      <c r="J10" s="41">
        <v>53.577834337297006</v>
      </c>
      <c r="K10" s="41">
        <v>957.02811244979921</v>
      </c>
      <c r="L10" s="41">
        <v>2.8710457838103949</v>
      </c>
      <c r="M10" s="42">
        <v>12052.626925294267</v>
      </c>
      <c r="N10" s="69">
        <v>137.75077428240402</v>
      </c>
      <c r="O10" s="41">
        <v>1800.0000000000002</v>
      </c>
      <c r="P10" s="41">
        <v>117</v>
      </c>
      <c r="Q10" s="41">
        <v>8999.9999999999964</v>
      </c>
      <c r="R10" s="41">
        <v>368.99970480023615</v>
      </c>
      <c r="S10" s="41">
        <v>1.1999999995296</v>
      </c>
      <c r="T10" s="41">
        <v>1.08</v>
      </c>
      <c r="U10" s="41">
        <v>1400.0000000000007</v>
      </c>
      <c r="V10" s="41">
        <v>210</v>
      </c>
      <c r="W10" s="41">
        <v>100.50251256281408</v>
      </c>
      <c r="X10" s="41">
        <v>10.050251256281408</v>
      </c>
      <c r="Y10" s="41">
        <v>372.67174662615002</v>
      </c>
      <c r="Z10" s="41">
        <v>74.534349325230011</v>
      </c>
      <c r="AA10" s="41">
        <v>42981.769173329449</v>
      </c>
      <c r="AB10" s="41">
        <v>2067.6923076923081</v>
      </c>
      <c r="AC10" s="41">
        <v>10316.001660046244</v>
      </c>
      <c r="AD10" s="41">
        <v>838.97058823529414</v>
      </c>
      <c r="AE10" s="42">
        <v>9132.9774651271091</v>
      </c>
      <c r="AF10" s="69">
        <v>19.814758292731639</v>
      </c>
      <c r="AG10" s="42">
        <v>5077.8865952025581</v>
      </c>
      <c r="AH10" s="69">
        <v>67.159539231977945</v>
      </c>
      <c r="AI10" s="42">
        <v>1752.456781478541</v>
      </c>
      <c r="AJ10" s="69">
        <v>120</v>
      </c>
      <c r="AK10" s="42">
        <v>15963.320841808207</v>
      </c>
      <c r="AL10" s="42">
        <v>206.97429752470958</v>
      </c>
      <c r="AM10" s="77"/>
    </row>
    <row r="11" spans="1:39" x14ac:dyDescent="0.25">
      <c r="A11" s="39">
        <v>7</v>
      </c>
      <c r="B11" s="40" t="s">
        <v>14</v>
      </c>
      <c r="C11" s="41">
        <v>3781.6714988024705</v>
      </c>
      <c r="D11" s="41">
        <v>34.03504348922224</v>
      </c>
      <c r="E11" s="41">
        <v>354.82344845383</v>
      </c>
      <c r="F11" s="41">
        <v>18.181818181818183</v>
      </c>
      <c r="G11" s="41">
        <v>4379.6714218896168</v>
      </c>
      <c r="H11" s="41">
        <v>37.227709431751613</v>
      </c>
      <c r="I11" s="41">
        <v>700.94487662337667</v>
      </c>
      <c r="J11" s="41">
        <v>24.533008354446526</v>
      </c>
      <c r="K11" s="41">
        <v>438.21813570069747</v>
      </c>
      <c r="L11" s="41">
        <v>1.3146367536394965</v>
      </c>
      <c r="M11" s="42">
        <v>5518.8344342136907</v>
      </c>
      <c r="N11" s="69">
        <v>63.07535453983764</v>
      </c>
      <c r="O11" s="41">
        <v>749.99999999999989</v>
      </c>
      <c r="P11" s="41">
        <v>48.75</v>
      </c>
      <c r="Q11" s="41">
        <v>4319.9999999999973</v>
      </c>
      <c r="R11" s="41">
        <v>177.11985830411334</v>
      </c>
      <c r="S11" s="41">
        <v>95.999999962367994</v>
      </c>
      <c r="T11" s="41">
        <v>86.399999999999991</v>
      </c>
      <c r="U11" s="41">
        <v>350.00000000000017</v>
      </c>
      <c r="V11" s="41">
        <v>52.5</v>
      </c>
      <c r="W11" s="41">
        <v>60.301507537688444</v>
      </c>
      <c r="X11" s="41">
        <v>6.0301507537688446</v>
      </c>
      <c r="Y11" s="41">
        <v>439.22912117287194</v>
      </c>
      <c r="Z11" s="41">
        <v>87.845824234574408</v>
      </c>
      <c r="AA11" s="41">
        <v>537.27211466661811</v>
      </c>
      <c r="AB11" s="41">
        <v>25.846153846153847</v>
      </c>
      <c r="AC11" s="41">
        <v>51.580008300231214</v>
      </c>
      <c r="AD11" s="41">
        <v>4.1897058823529409</v>
      </c>
      <c r="AE11" s="42">
        <v>20824.844372481839</v>
      </c>
      <c r="AF11" s="69">
        <v>45.181241199825664</v>
      </c>
      <c r="AG11" s="42">
        <v>7560.9312590172267</v>
      </c>
      <c r="AH11" s="69">
        <v>100</v>
      </c>
      <c r="AI11" s="42">
        <v>1022.2664558624822</v>
      </c>
      <c r="AJ11" s="69">
        <v>70</v>
      </c>
      <c r="AK11" s="42">
        <v>29408.042087361548</v>
      </c>
      <c r="AL11" s="42">
        <v>215.18124119982565</v>
      </c>
      <c r="AM11" s="77"/>
    </row>
    <row r="12" spans="1:39" x14ac:dyDescent="0.25">
      <c r="A12" s="39">
        <v>8</v>
      </c>
      <c r="B12" s="40" t="s">
        <v>16</v>
      </c>
      <c r="C12" s="41">
        <v>2521.1143325349803</v>
      </c>
      <c r="D12" s="41">
        <v>22.690028992814824</v>
      </c>
      <c r="E12" s="41">
        <v>118.27448281794332</v>
      </c>
      <c r="F12" s="41">
        <v>6.0606060606060606</v>
      </c>
      <c r="G12" s="41">
        <v>2517.0525413158716</v>
      </c>
      <c r="H12" s="41">
        <v>21.395235305604373</v>
      </c>
      <c r="I12" s="41">
        <v>402.8418831168832</v>
      </c>
      <c r="J12" s="41">
        <v>14.099430088762372</v>
      </c>
      <c r="K12" s="41">
        <v>251.84950327626294</v>
      </c>
      <c r="L12" s="41">
        <v>0.75553836416063025</v>
      </c>
      <c r="M12" s="42">
        <v>3171.743927709018</v>
      </c>
      <c r="N12" s="69">
        <v>36.250203758527377</v>
      </c>
      <c r="O12" s="41">
        <v>450.00000000000006</v>
      </c>
      <c r="P12" s="41">
        <v>29.25</v>
      </c>
      <c r="Q12" s="41">
        <v>2429.9999999999995</v>
      </c>
      <c r="R12" s="41">
        <v>99.62992029606373</v>
      </c>
      <c r="S12" s="41">
        <v>83.999999967071986</v>
      </c>
      <c r="T12" s="41">
        <v>75.599999999999994</v>
      </c>
      <c r="U12" s="41">
        <v>175.00000000000009</v>
      </c>
      <c r="V12" s="41">
        <v>26.25</v>
      </c>
      <c r="W12" s="41">
        <v>40.201005025125632</v>
      </c>
      <c r="X12" s="41">
        <v>4.0201005025125625</v>
      </c>
      <c r="Y12" s="41">
        <v>71.236378540479208</v>
      </c>
      <c r="Z12" s="41">
        <v>14.247275708095845</v>
      </c>
      <c r="AA12" s="41">
        <v>429.81769173329445</v>
      </c>
      <c r="AB12" s="41">
        <v>20.676923076923075</v>
      </c>
      <c r="AC12" s="41">
        <v>41.264006640184974</v>
      </c>
      <c r="AD12" s="41">
        <v>3.3558823529411765</v>
      </c>
      <c r="AE12" s="42">
        <v>3191.085657366209</v>
      </c>
      <c r="AF12" s="69">
        <v>6.923327166146036</v>
      </c>
      <c r="AG12" s="42">
        <v>6048.7450072137817</v>
      </c>
      <c r="AH12" s="69">
        <v>80</v>
      </c>
      <c r="AI12" s="42">
        <v>1022.2664558624822</v>
      </c>
      <c r="AJ12" s="69">
        <v>70</v>
      </c>
      <c r="AK12" s="42">
        <v>10262.097120442473</v>
      </c>
      <c r="AL12" s="42">
        <v>156.92332716614604</v>
      </c>
      <c r="AM12" s="77"/>
    </row>
    <row r="13" spans="1:39" x14ac:dyDescent="0.25">
      <c r="A13" s="39">
        <v>9</v>
      </c>
      <c r="B13" s="40" t="s">
        <v>15</v>
      </c>
      <c r="C13" s="41">
        <v>189.08357494012353</v>
      </c>
      <c r="D13" s="41">
        <v>1.7017521744611117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  <c r="N13" s="69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2.0100502512562812</v>
      </c>
      <c r="X13" s="41">
        <v>0.20100502512562815</v>
      </c>
      <c r="Y13" s="41">
        <v>0.27287677646148961</v>
      </c>
      <c r="Z13" s="41">
        <v>5.4575355292297935E-2</v>
      </c>
      <c r="AA13" s="41">
        <v>0</v>
      </c>
      <c r="AB13" s="41">
        <v>0</v>
      </c>
      <c r="AC13" s="41">
        <v>0</v>
      </c>
      <c r="AD13" s="41">
        <v>0</v>
      </c>
      <c r="AE13" s="42">
        <v>45.156872509899173</v>
      </c>
      <c r="AF13" s="69">
        <v>9.7971610841689177E-2</v>
      </c>
      <c r="AG13" s="42">
        <v>278.40102777004051</v>
      </c>
      <c r="AH13" s="69">
        <v>3.6820997074668185</v>
      </c>
      <c r="AI13" s="42">
        <v>146.03806512321174</v>
      </c>
      <c r="AJ13" s="69">
        <v>10</v>
      </c>
      <c r="AK13" s="42">
        <v>469.59596540315147</v>
      </c>
      <c r="AL13" s="42">
        <v>13.780071318308508</v>
      </c>
      <c r="AM13" s="77"/>
    </row>
    <row r="14" spans="1:39" x14ac:dyDescent="0.25">
      <c r="A14" s="39">
        <v>10</v>
      </c>
      <c r="B14" s="40" t="s">
        <v>150</v>
      </c>
      <c r="C14" s="41">
        <v>756.3342997604941</v>
      </c>
      <c r="D14" s="41">
        <v>6.8070086978444468</v>
      </c>
      <c r="E14" s="41">
        <v>0</v>
      </c>
      <c r="F14" s="41">
        <v>0</v>
      </c>
      <c r="G14" s="41">
        <v>805.45681322107885</v>
      </c>
      <c r="H14" s="41">
        <v>6.8464752977934005</v>
      </c>
      <c r="I14" s="41">
        <v>128.90940259740262</v>
      </c>
      <c r="J14" s="41">
        <v>4.5118176284039579</v>
      </c>
      <c r="K14" s="41">
        <v>80.591841048404149</v>
      </c>
      <c r="L14" s="41">
        <v>0.37273225965257756</v>
      </c>
      <c r="M14" s="42">
        <v>1014.9580568668856</v>
      </c>
      <c r="N14" s="69">
        <v>11.731025185849935</v>
      </c>
      <c r="O14" s="41">
        <v>150</v>
      </c>
      <c r="P14" s="41">
        <v>9.75</v>
      </c>
      <c r="Q14" s="41">
        <v>269.99999999999983</v>
      </c>
      <c r="R14" s="41">
        <v>12.545989963208029</v>
      </c>
      <c r="S14" s="41">
        <v>0</v>
      </c>
      <c r="T14" s="41">
        <v>0</v>
      </c>
      <c r="U14" s="41">
        <v>112.00000000000007</v>
      </c>
      <c r="V14" s="41">
        <v>31</v>
      </c>
      <c r="W14" s="41">
        <v>5.025125628140704</v>
      </c>
      <c r="X14" s="41">
        <v>0.50251256281407031</v>
      </c>
      <c r="Y14" s="41">
        <v>19.911421233790655</v>
      </c>
      <c r="Z14" s="41">
        <v>3.9822842467581321</v>
      </c>
      <c r="AA14" s="41">
        <v>53.727211466661807</v>
      </c>
      <c r="AB14" s="41">
        <v>2.5846153846153843</v>
      </c>
      <c r="AC14" s="41">
        <v>5.1580008300231217</v>
      </c>
      <c r="AD14" s="41">
        <v>0.41176470588235298</v>
      </c>
      <c r="AE14" s="42">
        <v>756.37761454081112</v>
      </c>
      <c r="AF14" s="69">
        <v>1.6410244815982935</v>
      </c>
      <c r="AG14" s="42">
        <v>2268.2793777051679</v>
      </c>
      <c r="AH14" s="69">
        <v>30</v>
      </c>
      <c r="AI14" s="42">
        <v>949.24742330087633</v>
      </c>
      <c r="AJ14" s="69">
        <v>65</v>
      </c>
      <c r="AK14" s="42">
        <v>3973.9044155468555</v>
      </c>
      <c r="AL14" s="42">
        <v>96.641024481598294</v>
      </c>
      <c r="AM14" s="77"/>
    </row>
    <row r="15" spans="1:39" x14ac:dyDescent="0.25">
      <c r="A15" s="39">
        <v>11</v>
      </c>
      <c r="B15" s="40" t="s">
        <v>18</v>
      </c>
      <c r="C15" s="41">
        <v>25211.143325349803</v>
      </c>
      <c r="D15" s="41">
        <v>226.90028992814825</v>
      </c>
      <c r="E15" s="41">
        <v>1774.1172422691498</v>
      </c>
      <c r="F15" s="41">
        <v>90.909090909090907</v>
      </c>
      <c r="G15" s="41">
        <v>50341.050826317427</v>
      </c>
      <c r="H15" s="41">
        <v>402.73384104667059</v>
      </c>
      <c r="I15" s="41">
        <v>6678.1113173701297</v>
      </c>
      <c r="J15" s="41">
        <v>233.76855087168008</v>
      </c>
      <c r="K15" s="41">
        <v>4175.6647643204396</v>
      </c>
      <c r="L15" s="41">
        <v>12.526826077783248</v>
      </c>
      <c r="M15" s="42">
        <v>61194.826908007999</v>
      </c>
      <c r="N15" s="69">
        <v>649.02921799613387</v>
      </c>
      <c r="O15" s="41">
        <v>9000</v>
      </c>
      <c r="P15" s="41">
        <v>610</v>
      </c>
      <c r="Q15" s="41">
        <v>57599.999999999978</v>
      </c>
      <c r="R15" s="41">
        <v>2383.1980934415251</v>
      </c>
      <c r="S15" s="41">
        <v>179.99999992943998</v>
      </c>
      <c r="T15" s="41">
        <v>162</v>
      </c>
      <c r="U15" s="41">
        <v>4375.0000000000018</v>
      </c>
      <c r="V15" s="41">
        <v>656.25</v>
      </c>
      <c r="W15" s="41">
        <v>402.0100502512563</v>
      </c>
      <c r="X15" s="41">
        <v>40.201005025125632</v>
      </c>
      <c r="Y15" s="41">
        <v>2006.7083983089858</v>
      </c>
      <c r="Z15" s="41">
        <v>401.34167966179723</v>
      </c>
      <c r="AA15" s="41">
        <v>150436.19210665309</v>
      </c>
      <c r="AB15" s="41">
        <v>7236.9230769230771</v>
      </c>
      <c r="AC15" s="41">
        <v>18568.80298808324</v>
      </c>
      <c r="AD15" s="41">
        <v>1510.1470588235293</v>
      </c>
      <c r="AE15" s="42">
        <v>63210.285538883756</v>
      </c>
      <c r="AF15" s="69">
        <v>137.13999999999999</v>
      </c>
      <c r="AG15" s="42">
        <v>75609.312590172267</v>
      </c>
      <c r="AH15" s="69">
        <v>1000</v>
      </c>
      <c r="AI15" s="42">
        <v>13143.425861089057</v>
      </c>
      <c r="AJ15" s="69">
        <v>900</v>
      </c>
      <c r="AK15" s="42">
        <v>151963.02399014507</v>
      </c>
      <c r="AL15" s="42">
        <v>2037.1399999999999</v>
      </c>
      <c r="AM15" s="77"/>
    </row>
    <row r="16" spans="1:39" x14ac:dyDescent="0.25">
      <c r="A16" s="39">
        <v>12</v>
      </c>
      <c r="B16" s="40" t="s">
        <v>19</v>
      </c>
      <c r="C16" s="41">
        <v>26471.700491617295</v>
      </c>
      <c r="D16" s="41">
        <v>238.24530442455563</v>
      </c>
      <c r="E16" s="41">
        <v>1892.3917250870932</v>
      </c>
      <c r="F16" s="41">
        <v>96.969696969696969</v>
      </c>
      <c r="G16" s="41">
        <v>46917.859370127844</v>
      </c>
      <c r="H16" s="41">
        <v>402.23042374536226</v>
      </c>
      <c r="I16" s="41">
        <v>7589.5410779220783</v>
      </c>
      <c r="J16" s="41">
        <v>200.22197828191764</v>
      </c>
      <c r="K16" s="41">
        <v>4694.4747410695418</v>
      </c>
      <c r="L16" s="41">
        <v>14.083235107954147</v>
      </c>
      <c r="M16" s="42">
        <v>59201.875189119462</v>
      </c>
      <c r="N16" s="69">
        <v>616.53563713523408</v>
      </c>
      <c r="O16" s="41">
        <v>9750</v>
      </c>
      <c r="P16" s="41">
        <v>633.75</v>
      </c>
      <c r="Q16" s="41">
        <v>21599.999999999993</v>
      </c>
      <c r="R16" s="41">
        <v>863.99930880055297</v>
      </c>
      <c r="S16" s="41">
        <v>179.99999992943998</v>
      </c>
      <c r="T16" s="41">
        <v>170.39999999999998</v>
      </c>
      <c r="U16" s="41">
        <v>5250.0000000000027</v>
      </c>
      <c r="V16" s="41">
        <v>787.5</v>
      </c>
      <c r="W16" s="41">
        <v>402.0100502512563</v>
      </c>
      <c r="X16" s="41">
        <v>40.201005025125632</v>
      </c>
      <c r="Y16" s="41">
        <v>1668.8157192432238</v>
      </c>
      <c r="Z16" s="41">
        <v>333.7631438486448</v>
      </c>
      <c r="AA16" s="41">
        <v>107454.42293332363</v>
      </c>
      <c r="AB16" s="41">
        <v>4846.1538461538457</v>
      </c>
      <c r="AC16" s="41">
        <v>12379.201992055494</v>
      </c>
      <c r="AD16" s="41">
        <v>1006.7647058823529</v>
      </c>
      <c r="AE16" s="42">
        <v>69137.690176699456</v>
      </c>
      <c r="AF16" s="69">
        <v>150</v>
      </c>
      <c r="AG16" s="42">
        <v>83170.243849189486</v>
      </c>
      <c r="AH16" s="69">
        <v>1100</v>
      </c>
      <c r="AI16" s="42">
        <v>14596.806512321175</v>
      </c>
      <c r="AJ16" s="69">
        <v>1000</v>
      </c>
      <c r="AK16" s="42">
        <v>166904.74053821011</v>
      </c>
      <c r="AL16" s="42">
        <v>2250</v>
      </c>
      <c r="AM16" s="77"/>
    </row>
    <row r="17" spans="1:39" x14ac:dyDescent="0.25">
      <c r="A17" s="39">
        <v>13</v>
      </c>
      <c r="B17" s="43" t="s">
        <v>21</v>
      </c>
      <c r="C17" s="41">
        <v>3214.4207739821004</v>
      </c>
      <c r="D17" s="41">
        <v>28.929786965838904</v>
      </c>
      <c r="E17" s="41">
        <v>118.27448281794332</v>
      </c>
      <c r="F17" s="41">
        <v>6.0606060606060606</v>
      </c>
      <c r="G17" s="41">
        <v>100.68210165263486</v>
      </c>
      <c r="H17" s="41">
        <v>0.85580941222417506</v>
      </c>
      <c r="I17" s="41">
        <v>50.355235389610399</v>
      </c>
      <c r="J17" s="41">
        <v>1.7624287610952964</v>
      </c>
      <c r="K17" s="41">
        <v>100.73980131050517</v>
      </c>
      <c r="L17" s="41">
        <v>0.30221534566425207</v>
      </c>
      <c r="M17" s="42">
        <v>251.77713835275046</v>
      </c>
      <c r="N17" s="69">
        <v>2.9204535189837237</v>
      </c>
      <c r="O17" s="41">
        <v>863.99999999999989</v>
      </c>
      <c r="P17" s="41">
        <v>56.160000000000004</v>
      </c>
      <c r="Q17" s="41">
        <v>4499.9999999999982</v>
      </c>
      <c r="R17" s="41">
        <v>250.49985240011807</v>
      </c>
      <c r="S17" s="41">
        <v>23.999999990591999</v>
      </c>
      <c r="T17" s="41">
        <v>21.599999999999998</v>
      </c>
      <c r="U17" s="41">
        <v>262.50000000000011</v>
      </c>
      <c r="V17" s="41">
        <v>39.375</v>
      </c>
      <c r="W17" s="41">
        <v>10.050251256281408</v>
      </c>
      <c r="X17" s="41">
        <v>1.0050251256281406</v>
      </c>
      <c r="Y17" s="41">
        <v>198.89889590682733</v>
      </c>
      <c r="Z17" s="41">
        <v>39.77977918136547</v>
      </c>
      <c r="AA17" s="41">
        <v>0</v>
      </c>
      <c r="AB17" s="41">
        <v>0</v>
      </c>
      <c r="AC17" s="41">
        <v>0</v>
      </c>
      <c r="AD17" s="41">
        <v>0</v>
      </c>
      <c r="AE17" s="42">
        <v>297.28274402350297</v>
      </c>
      <c r="AF17" s="69">
        <v>0.64497977137445384</v>
      </c>
      <c r="AG17" s="42">
        <v>9073.1175108206717</v>
      </c>
      <c r="AH17" s="69">
        <v>120</v>
      </c>
      <c r="AI17" s="42">
        <v>1750.9964008273089</v>
      </c>
      <c r="AJ17" s="69">
        <v>119.9</v>
      </c>
      <c r="AK17" s="42">
        <v>11121.396655671484</v>
      </c>
      <c r="AL17" s="42">
        <v>240.54497977137447</v>
      </c>
      <c r="AM17" s="77"/>
    </row>
    <row r="18" spans="1:39" x14ac:dyDescent="0.25">
      <c r="A18" s="39">
        <v>14</v>
      </c>
      <c r="B18" s="43" t="s">
        <v>22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2">
        <v>0</v>
      </c>
      <c r="N18" s="69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2">
        <v>232452.52739012433</v>
      </c>
      <c r="AF18" s="69">
        <v>504.325195409402</v>
      </c>
      <c r="AG18" s="42">
        <v>3569.8295866832473</v>
      </c>
      <c r="AH18" s="69">
        <v>47.214152124790715</v>
      </c>
      <c r="AI18" s="42">
        <v>0</v>
      </c>
      <c r="AJ18" s="69">
        <v>0</v>
      </c>
      <c r="AK18" s="42">
        <v>236021.35697680758</v>
      </c>
      <c r="AL18" s="42">
        <v>551.53934753419276</v>
      </c>
      <c r="AM18" s="77"/>
    </row>
    <row r="19" spans="1:39" x14ac:dyDescent="0.25">
      <c r="A19" s="39">
        <v>15</v>
      </c>
      <c r="B19" s="43" t="s">
        <v>98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69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0.47913574834083145</v>
      </c>
      <c r="Z19" s="41">
        <v>9.5827149668166314E-2</v>
      </c>
      <c r="AA19" s="41">
        <v>0</v>
      </c>
      <c r="AB19" s="41">
        <v>0</v>
      </c>
      <c r="AC19" s="41">
        <v>0</v>
      </c>
      <c r="AD19" s="41">
        <v>0</v>
      </c>
      <c r="AE19" s="42">
        <v>11.985907619505728</v>
      </c>
      <c r="AF19" s="69">
        <v>2.6004428819228566E-2</v>
      </c>
      <c r="AG19" s="42">
        <v>6.4019225661950019</v>
      </c>
      <c r="AH19" s="69">
        <v>8.4671085437524884E-2</v>
      </c>
      <c r="AI19" s="42">
        <v>1.3044775066069643</v>
      </c>
      <c r="AJ19" s="69">
        <v>8.9324485743246571E-2</v>
      </c>
      <c r="AK19" s="42">
        <v>19.692307692307693</v>
      </c>
      <c r="AL19" s="42">
        <v>0.2</v>
      </c>
      <c r="AM19" s="77"/>
    </row>
    <row r="20" spans="1:39" x14ac:dyDescent="0.25">
      <c r="A20" s="39">
        <v>16</v>
      </c>
      <c r="B20" s="43" t="s">
        <v>23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69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48.912547247141255</v>
      </c>
      <c r="Z20" s="41">
        <v>9.7825094494282538</v>
      </c>
      <c r="AA20" s="41">
        <v>0</v>
      </c>
      <c r="AB20" s="41">
        <v>0</v>
      </c>
      <c r="AC20" s="41">
        <v>0</v>
      </c>
      <c r="AD20" s="41">
        <v>0</v>
      </c>
      <c r="AE20" s="42">
        <v>0</v>
      </c>
      <c r="AF20" s="69">
        <v>0</v>
      </c>
      <c r="AG20" s="42">
        <v>0</v>
      </c>
      <c r="AH20" s="69">
        <v>0</v>
      </c>
      <c r="AI20" s="42">
        <v>0.71537922421622813</v>
      </c>
      <c r="AJ20" s="69">
        <v>4.8985805420844589E-2</v>
      </c>
      <c r="AK20" s="42">
        <v>0.71537922421622813</v>
      </c>
      <c r="AL20" s="42">
        <v>4.8985805420844589E-2</v>
      </c>
      <c r="AM20" s="77"/>
    </row>
    <row r="21" spans="1:39" x14ac:dyDescent="0.25">
      <c r="A21" s="39">
        <v>17</v>
      </c>
      <c r="B21" s="43" t="s">
        <v>151</v>
      </c>
      <c r="C21" s="41">
        <v>0</v>
      </c>
      <c r="D21" s="41">
        <v>0</v>
      </c>
      <c r="E21" s="41">
        <v>0</v>
      </c>
      <c r="F21" s="41">
        <v>0</v>
      </c>
      <c r="G21" s="41">
        <v>805.45681322107885</v>
      </c>
      <c r="H21" s="41">
        <v>6.8464752977934005</v>
      </c>
      <c r="I21" s="41">
        <v>100.7104707792208</v>
      </c>
      <c r="J21" s="41">
        <v>3.5248575221905929</v>
      </c>
      <c r="K21" s="41">
        <v>201.47960262101034</v>
      </c>
      <c r="L21" s="41">
        <v>0.60443069132850413</v>
      </c>
      <c r="M21" s="42">
        <v>1107.6468866213099</v>
      </c>
      <c r="N21" s="69">
        <v>10.975763511312499</v>
      </c>
      <c r="O21" s="41">
        <v>297</v>
      </c>
      <c r="P21" s="41">
        <v>19.305</v>
      </c>
      <c r="Q21" s="41">
        <v>1439.9999999999995</v>
      </c>
      <c r="R21" s="41">
        <v>59.039952768037772</v>
      </c>
      <c r="S21" s="41">
        <v>0</v>
      </c>
      <c r="T21" s="41">
        <v>0</v>
      </c>
      <c r="U21" s="41">
        <v>17.500000000000007</v>
      </c>
      <c r="V21" s="41">
        <v>2.625</v>
      </c>
      <c r="W21" s="41">
        <v>3.0150753768844223</v>
      </c>
      <c r="X21" s="41">
        <v>0.30150753768844218</v>
      </c>
      <c r="Y21" s="41">
        <v>3.3211922140941756</v>
      </c>
      <c r="Z21" s="41">
        <v>0.66423844281883537</v>
      </c>
      <c r="AA21" s="41">
        <v>0</v>
      </c>
      <c r="AB21" s="41">
        <v>0</v>
      </c>
      <c r="AC21" s="41">
        <v>0</v>
      </c>
      <c r="AD21" s="41">
        <v>0</v>
      </c>
      <c r="AE21" s="42">
        <v>11.985907619505728</v>
      </c>
      <c r="AF21" s="69">
        <v>2.6004428819228566E-2</v>
      </c>
      <c r="AG21" s="42">
        <v>6.4019225661950019</v>
      </c>
      <c r="AH21" s="69">
        <v>8.4671085437524884E-2</v>
      </c>
      <c r="AI21" s="42">
        <v>1.3044775066069643</v>
      </c>
      <c r="AJ21" s="69">
        <v>8.9324485743246571E-2</v>
      </c>
      <c r="AK21" s="42">
        <v>19.692307692307693</v>
      </c>
      <c r="AL21" s="42">
        <v>0.2</v>
      </c>
      <c r="AM21" s="77"/>
    </row>
    <row r="22" spans="1:39" x14ac:dyDescent="0.25">
      <c r="A22" s="39">
        <v>18</v>
      </c>
      <c r="B22" s="43" t="s">
        <v>152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2">
        <v>0</v>
      </c>
      <c r="N22" s="69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1.7645481054687058</v>
      </c>
      <c r="Z22" s="41">
        <v>0.35290962109374119</v>
      </c>
      <c r="AA22" s="41">
        <v>0</v>
      </c>
      <c r="AB22" s="41">
        <v>0</v>
      </c>
      <c r="AC22" s="41">
        <v>0</v>
      </c>
      <c r="AD22" s="41">
        <v>0</v>
      </c>
      <c r="AE22" s="42">
        <v>11.985907619505728</v>
      </c>
      <c r="AF22" s="69">
        <v>2.6004428819228566E-2</v>
      </c>
      <c r="AG22" s="42">
        <v>6.4019225661950019</v>
      </c>
      <c r="AH22" s="69">
        <v>8.4671085437524884E-2</v>
      </c>
      <c r="AI22" s="42">
        <v>1.3044775066069643</v>
      </c>
      <c r="AJ22" s="69">
        <v>8.9324485743246571E-2</v>
      </c>
      <c r="AK22" s="42">
        <v>19.692307692307693</v>
      </c>
      <c r="AL22" s="42">
        <v>0.2</v>
      </c>
      <c r="AM22" s="77"/>
    </row>
    <row r="23" spans="1:39" x14ac:dyDescent="0.25">
      <c r="A23" s="39">
        <v>19</v>
      </c>
      <c r="B23" s="43" t="s">
        <v>25</v>
      </c>
      <c r="C23" s="41">
        <v>170.17521744611119</v>
      </c>
      <c r="D23" s="41">
        <v>1.5315769570150004</v>
      </c>
      <c r="E23" s="41">
        <v>17.031525525783838</v>
      </c>
      <c r="F23" s="41">
        <v>0.8484848484848484</v>
      </c>
      <c r="G23" s="41">
        <v>50.341050826317428</v>
      </c>
      <c r="H23" s="41">
        <v>0.42790470611208753</v>
      </c>
      <c r="I23" s="41">
        <v>10.071047077922078</v>
      </c>
      <c r="J23" s="41">
        <v>0.35248575221905926</v>
      </c>
      <c r="K23" s="41">
        <v>5.0369900655252593</v>
      </c>
      <c r="L23" s="41">
        <v>1.5110767283212603E-2</v>
      </c>
      <c r="M23" s="42">
        <v>65.449087969764761</v>
      </c>
      <c r="N23" s="69">
        <v>0.79550122561435932</v>
      </c>
      <c r="O23" s="41">
        <v>9</v>
      </c>
      <c r="P23" s="41">
        <v>0.58499999999999996</v>
      </c>
      <c r="Q23" s="41">
        <v>35.999999999999986</v>
      </c>
      <c r="R23" s="41">
        <v>1.4759988192009446</v>
      </c>
      <c r="S23" s="41">
        <v>23.999999990591999</v>
      </c>
      <c r="T23" s="41">
        <v>21.599999999999998</v>
      </c>
      <c r="U23" s="41">
        <v>7.0000000000000044</v>
      </c>
      <c r="V23" s="41">
        <v>1.0499999999999998</v>
      </c>
      <c r="W23" s="41">
        <v>10.050251256281408</v>
      </c>
      <c r="X23" s="41">
        <v>1.0050251256281406</v>
      </c>
      <c r="Y23" s="41">
        <v>6.5003603932657192</v>
      </c>
      <c r="Z23" s="41">
        <v>1.3000720786531439</v>
      </c>
      <c r="AA23" s="41">
        <v>0</v>
      </c>
      <c r="AB23" s="41">
        <v>0</v>
      </c>
      <c r="AC23" s="41">
        <v>0</v>
      </c>
      <c r="AD23" s="41">
        <v>0</v>
      </c>
      <c r="AE23" s="42">
        <v>11.985907619505728</v>
      </c>
      <c r="AF23" s="69">
        <v>2.6004428819228566E-2</v>
      </c>
      <c r="AG23" s="42">
        <v>6.4019225661950019</v>
      </c>
      <c r="AH23" s="69">
        <v>8.4671085437524884E-2</v>
      </c>
      <c r="AI23" s="42">
        <v>1.3044775066069643</v>
      </c>
      <c r="AJ23" s="69">
        <v>8.9324485743246571E-2</v>
      </c>
      <c r="AK23" s="42">
        <v>19.692307692307693</v>
      </c>
      <c r="AL23" s="42">
        <v>0.2</v>
      </c>
      <c r="AM23" s="77"/>
    </row>
    <row r="24" spans="1:39" x14ac:dyDescent="0.25">
      <c r="A24" s="39">
        <v>20</v>
      </c>
      <c r="B24" s="43" t="s">
        <v>26</v>
      </c>
      <c r="C24" s="41">
        <v>472.70893735030882</v>
      </c>
      <c r="D24" s="41">
        <v>4.2543804361527799</v>
      </c>
      <c r="E24" s="41">
        <v>47.309793127177322</v>
      </c>
      <c r="F24" s="41">
        <v>2.4242424242424243</v>
      </c>
      <c r="G24" s="41">
        <v>553.75155908949171</v>
      </c>
      <c r="H24" s="41">
        <v>4.7069517672329617</v>
      </c>
      <c r="I24" s="41">
        <v>110.78151785714287</v>
      </c>
      <c r="J24" s="41">
        <v>3.8773432744096521</v>
      </c>
      <c r="K24" s="41">
        <v>55.406890720777852</v>
      </c>
      <c r="L24" s="41">
        <v>0.16621844011533865</v>
      </c>
      <c r="M24" s="42">
        <v>719.93996766741236</v>
      </c>
      <c r="N24" s="69">
        <v>8.7505134817579524</v>
      </c>
      <c r="O24" s="41">
        <v>99</v>
      </c>
      <c r="P24" s="41">
        <v>6.4350000000000005</v>
      </c>
      <c r="Q24" s="41">
        <v>539.99999999999966</v>
      </c>
      <c r="R24" s="41">
        <v>22.139982288014167</v>
      </c>
      <c r="S24" s="41">
        <v>23.999999990591999</v>
      </c>
      <c r="T24" s="41">
        <v>21.599999999999998</v>
      </c>
      <c r="U24" s="41">
        <v>77.000000000000043</v>
      </c>
      <c r="V24" s="41">
        <v>11.55</v>
      </c>
      <c r="W24" s="41">
        <v>10.050251256281408</v>
      </c>
      <c r="X24" s="41">
        <v>1.0050251256281406</v>
      </c>
      <c r="Y24" s="41">
        <v>8.3874378192177108</v>
      </c>
      <c r="Z24" s="41">
        <v>1.6774875638435427</v>
      </c>
      <c r="AA24" s="41">
        <v>0</v>
      </c>
      <c r="AB24" s="41">
        <v>0</v>
      </c>
      <c r="AC24" s="41">
        <v>0</v>
      </c>
      <c r="AD24" s="41">
        <v>0</v>
      </c>
      <c r="AE24" s="42">
        <v>67.735308764848767</v>
      </c>
      <c r="AF24" s="69">
        <v>0.14695741626253378</v>
      </c>
      <c r="AG24" s="42">
        <v>38.272425103641929</v>
      </c>
      <c r="AH24" s="69">
        <v>0.50618665601539403</v>
      </c>
      <c r="AI24" s="42">
        <v>10.492228621838013</v>
      </c>
      <c r="AJ24" s="69">
        <v>0.71845847950572073</v>
      </c>
      <c r="AK24" s="42">
        <v>116.49996249032871</v>
      </c>
      <c r="AL24" s="42">
        <v>1.3716025517836485</v>
      </c>
      <c r="AM24" s="77"/>
    </row>
    <row r="25" spans="1:39" x14ac:dyDescent="0.25">
      <c r="A25" s="39">
        <v>21</v>
      </c>
      <c r="B25" s="43" t="s">
        <v>99</v>
      </c>
      <c r="C25" s="41">
        <v>3932.9383587545694</v>
      </c>
      <c r="D25" s="41">
        <v>35.39644522879113</v>
      </c>
      <c r="E25" s="41">
        <v>236.54896563588665</v>
      </c>
      <c r="F25" s="41">
        <v>12.121212121212121</v>
      </c>
      <c r="G25" s="41">
        <v>3020.4630495790457</v>
      </c>
      <c r="H25" s="41">
        <v>25.674282366725247</v>
      </c>
      <c r="I25" s="41">
        <v>503.55235389610385</v>
      </c>
      <c r="J25" s="41">
        <v>17.624287610952962</v>
      </c>
      <c r="K25" s="41">
        <v>503.69900655252587</v>
      </c>
      <c r="L25" s="41">
        <v>1.5110767283212605</v>
      </c>
      <c r="M25" s="42">
        <v>4027.7144100276755</v>
      </c>
      <c r="N25" s="69">
        <v>44.809646705999477</v>
      </c>
      <c r="O25" s="41">
        <v>881.99999999999989</v>
      </c>
      <c r="P25" s="41">
        <v>57.33</v>
      </c>
      <c r="Q25" s="41">
        <v>6479.9999999999973</v>
      </c>
      <c r="R25" s="41">
        <v>265.67978745617</v>
      </c>
      <c r="S25" s="41">
        <v>59.999999976479991</v>
      </c>
      <c r="T25" s="41">
        <v>96</v>
      </c>
      <c r="U25" s="41">
        <v>1750.0000000000007</v>
      </c>
      <c r="V25" s="41">
        <v>262.5</v>
      </c>
      <c r="W25" s="41">
        <v>20.100502512562816</v>
      </c>
      <c r="X25" s="41">
        <v>2.0100502512562812</v>
      </c>
      <c r="Y25" s="41">
        <v>245.0777174873588</v>
      </c>
      <c r="Z25" s="41">
        <v>49.015543497471775</v>
      </c>
      <c r="AA25" s="41">
        <v>537.27211466661811</v>
      </c>
      <c r="AB25" s="41">
        <v>25.846153846153847</v>
      </c>
      <c r="AC25" s="41">
        <v>412.64006640184971</v>
      </c>
      <c r="AD25" s="41">
        <v>33.558823529411768</v>
      </c>
      <c r="AE25" s="42">
        <v>17137.033117506737</v>
      </c>
      <c r="AF25" s="69">
        <v>37.180226314421041</v>
      </c>
      <c r="AG25" s="42">
        <v>13609.676266231008</v>
      </c>
      <c r="AH25" s="69">
        <v>180</v>
      </c>
      <c r="AI25" s="42">
        <v>3198.1028218586484</v>
      </c>
      <c r="AJ25" s="69">
        <v>218.9910431338858</v>
      </c>
      <c r="AK25" s="42">
        <v>33944.812205596398</v>
      </c>
      <c r="AL25" s="42">
        <v>436.17126944830682</v>
      </c>
      <c r="AM25" s="77"/>
    </row>
    <row r="26" spans="1:39" x14ac:dyDescent="0.25">
      <c r="A26" s="39">
        <v>22</v>
      </c>
      <c r="B26" s="43" t="s">
        <v>100</v>
      </c>
      <c r="C26" s="41">
        <v>3403.5043489222235</v>
      </c>
      <c r="D26" s="41">
        <v>30.631539140300013</v>
      </c>
      <c r="E26" s="41">
        <v>236.54896563588665</v>
      </c>
      <c r="F26" s="41">
        <v>12.121212121212121</v>
      </c>
      <c r="G26" s="41">
        <v>2819.098846273776</v>
      </c>
      <c r="H26" s="41">
        <v>23.962663542276903</v>
      </c>
      <c r="I26" s="41">
        <v>604.26282467532474</v>
      </c>
      <c r="J26" s="41">
        <v>21.149145133143556</v>
      </c>
      <c r="K26" s="41">
        <v>302.21940393151556</v>
      </c>
      <c r="L26" s="41">
        <v>0.90664603699275625</v>
      </c>
      <c r="M26" s="42">
        <v>3725.5810748806161</v>
      </c>
      <c r="N26" s="69">
        <v>46.018454712413217</v>
      </c>
      <c r="O26" s="41">
        <v>981</v>
      </c>
      <c r="P26" s="41">
        <v>63.765000000000001</v>
      </c>
      <c r="Q26" s="41">
        <v>6479.9999999999973</v>
      </c>
      <c r="R26" s="41">
        <v>265.67978745617</v>
      </c>
      <c r="S26" s="41">
        <v>59.999999976479991</v>
      </c>
      <c r="T26" s="41">
        <v>108</v>
      </c>
      <c r="U26" s="41">
        <v>1750.0000000000007</v>
      </c>
      <c r="V26" s="41">
        <v>262.5</v>
      </c>
      <c r="W26" s="41">
        <v>20.100502512562816</v>
      </c>
      <c r="X26" s="41">
        <v>2.0100502512562812</v>
      </c>
      <c r="Y26" s="41">
        <v>297.40045577329278</v>
      </c>
      <c r="Z26" s="41">
        <v>59.480091154658567</v>
      </c>
      <c r="AA26" s="41">
        <v>0</v>
      </c>
      <c r="AB26" s="41">
        <v>0</v>
      </c>
      <c r="AC26" s="41">
        <v>0</v>
      </c>
      <c r="AD26" s="41">
        <v>0</v>
      </c>
      <c r="AE26" s="42">
        <v>41.393799800740908</v>
      </c>
      <c r="AF26" s="69">
        <v>8.9807309938215077E-2</v>
      </c>
      <c r="AG26" s="42">
        <v>7560.9312590172267</v>
      </c>
      <c r="AH26" s="69">
        <v>100</v>
      </c>
      <c r="AI26" s="42">
        <v>2190.5709768481761</v>
      </c>
      <c r="AJ26" s="69">
        <v>150</v>
      </c>
      <c r="AK26" s="42">
        <v>9792.8960356661428</v>
      </c>
      <c r="AL26" s="42">
        <v>250.08980730993821</v>
      </c>
      <c r="AM26" s="77"/>
    </row>
    <row r="27" spans="1:39" x14ac:dyDescent="0.25">
      <c r="A27" s="39">
        <v>23</v>
      </c>
      <c r="B27" s="43" t="s">
        <v>153</v>
      </c>
      <c r="C27" s="41">
        <v>1021.0513046766671</v>
      </c>
      <c r="D27" s="41">
        <v>9.1894617420900051</v>
      </c>
      <c r="E27" s="41">
        <v>59.137241408971661</v>
      </c>
      <c r="F27" s="41">
        <v>3.0303030303030303</v>
      </c>
      <c r="G27" s="41">
        <v>2517.0525413158716</v>
      </c>
      <c r="H27" s="41">
        <v>21.395235305604373</v>
      </c>
      <c r="I27" s="41">
        <v>604.26282467532474</v>
      </c>
      <c r="J27" s="41">
        <v>21.149145133143556</v>
      </c>
      <c r="K27" s="41">
        <v>302.21940393151556</v>
      </c>
      <c r="L27" s="41">
        <v>0.90664603699275625</v>
      </c>
      <c r="M27" s="42">
        <v>3423.5347699227118</v>
      </c>
      <c r="N27" s="69">
        <v>43.451026475740683</v>
      </c>
      <c r="O27" s="41">
        <v>171</v>
      </c>
      <c r="P27" s="41">
        <v>11.115</v>
      </c>
      <c r="Q27" s="41">
        <v>971.99999999999966</v>
      </c>
      <c r="R27" s="41">
        <v>39.851968118425503</v>
      </c>
      <c r="S27" s="41">
        <v>95.999999962367994</v>
      </c>
      <c r="T27" s="41">
        <v>120</v>
      </c>
      <c r="U27" s="41">
        <v>129.50000000000006</v>
      </c>
      <c r="V27" s="41">
        <v>19.425000000000001</v>
      </c>
      <c r="W27" s="41">
        <v>20.100502512562816</v>
      </c>
      <c r="X27" s="41">
        <v>2.0100502512562812</v>
      </c>
      <c r="Y27" s="41">
        <v>14.867659137713598</v>
      </c>
      <c r="Z27" s="41">
        <v>2.9735318275427205</v>
      </c>
      <c r="AA27" s="41">
        <v>0</v>
      </c>
      <c r="AB27" s="41">
        <v>0</v>
      </c>
      <c r="AC27" s="41">
        <v>0</v>
      </c>
      <c r="AD27" s="41">
        <v>0</v>
      </c>
      <c r="AE27" s="42">
        <v>105.36603585643142</v>
      </c>
      <c r="AF27" s="69">
        <v>0.22860042529727478</v>
      </c>
      <c r="AG27" s="42">
        <v>448.77504919915623</v>
      </c>
      <c r="AH27" s="69">
        <v>5.9354467568256695</v>
      </c>
      <c r="AI27" s="42">
        <v>406.93154870833121</v>
      </c>
      <c r="AJ27" s="69">
        <v>27.864758983557106</v>
      </c>
      <c r="AK27" s="42">
        <v>961.07263376391882</v>
      </c>
      <c r="AL27" s="42">
        <v>34.028806165680052</v>
      </c>
      <c r="AM27" s="77"/>
    </row>
    <row r="28" spans="1:39" x14ac:dyDescent="0.25">
      <c r="A28" s="39">
        <v>24</v>
      </c>
      <c r="B28" s="43" t="s">
        <v>154</v>
      </c>
      <c r="C28" s="41">
        <v>623.97579730240761</v>
      </c>
      <c r="D28" s="41">
        <v>5.6157821757216695</v>
      </c>
      <c r="E28" s="41">
        <v>59.137241408971661</v>
      </c>
      <c r="F28" s="41">
        <v>3.0303030303030303</v>
      </c>
      <c r="G28" s="41">
        <v>50.341050826317428</v>
      </c>
      <c r="H28" s="41">
        <v>0.42790470611208753</v>
      </c>
      <c r="I28" s="41">
        <v>20.142094155844156</v>
      </c>
      <c r="J28" s="41">
        <v>0.70497150443811851</v>
      </c>
      <c r="K28" s="41">
        <v>60.443880786303097</v>
      </c>
      <c r="L28" s="41">
        <v>0.18132920739855127</v>
      </c>
      <c r="M28" s="42">
        <v>130.92702576846466</v>
      </c>
      <c r="N28" s="69">
        <v>1.3142054179487574</v>
      </c>
      <c r="O28" s="41">
        <v>107.99999999999999</v>
      </c>
      <c r="P28" s="41">
        <v>7.0200000000000005</v>
      </c>
      <c r="Q28" s="41">
        <v>583.19999999999982</v>
      </c>
      <c r="R28" s="41">
        <v>23.911180871055297</v>
      </c>
      <c r="S28" s="41">
        <v>0</v>
      </c>
      <c r="T28" s="41">
        <v>0</v>
      </c>
      <c r="U28" s="41">
        <v>84.000000000000043</v>
      </c>
      <c r="V28" s="41">
        <v>12.6</v>
      </c>
      <c r="W28" s="41">
        <v>5.025125628140704</v>
      </c>
      <c r="X28" s="41">
        <v>0.50251256281407031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2">
        <v>7443.3578187150479</v>
      </c>
      <c r="AF28" s="69">
        <v>16.148987187071768</v>
      </c>
      <c r="AG28" s="42">
        <v>9073.1175108206717</v>
      </c>
      <c r="AH28" s="69">
        <v>120</v>
      </c>
      <c r="AI28" s="42">
        <v>595.67243403071268</v>
      </c>
      <c r="AJ28" s="69">
        <v>40.788847313756598</v>
      </c>
      <c r="AK28" s="42">
        <v>17112.147763566431</v>
      </c>
      <c r="AL28" s="42">
        <v>176.93783450082839</v>
      </c>
      <c r="AM28" s="77"/>
    </row>
    <row r="29" spans="1:39" x14ac:dyDescent="0.25">
      <c r="A29" s="39">
        <v>25</v>
      </c>
      <c r="B29" s="43" t="s">
        <v>29</v>
      </c>
      <c r="C29" s="41">
        <v>831.96772973654356</v>
      </c>
      <c r="D29" s="41">
        <v>7.4877095676288921</v>
      </c>
      <c r="E29" s="41">
        <v>83.265235903832092</v>
      </c>
      <c r="F29" s="41">
        <v>4.2666666666666666</v>
      </c>
      <c r="G29" s="41">
        <v>302.04630495790457</v>
      </c>
      <c r="H29" s="41">
        <v>2.5674282366725252</v>
      </c>
      <c r="I29" s="41">
        <v>50.355235389610399</v>
      </c>
      <c r="J29" s="41">
        <v>1.7624287610952964</v>
      </c>
      <c r="K29" s="41">
        <v>65.480870851828371</v>
      </c>
      <c r="L29" s="41">
        <v>0.19643997468176386</v>
      </c>
      <c r="M29" s="42">
        <v>417.88241119934332</v>
      </c>
      <c r="N29" s="69">
        <v>4.5262969724495852</v>
      </c>
      <c r="O29" s="41">
        <v>117</v>
      </c>
      <c r="P29" s="41">
        <v>7.6049999999999995</v>
      </c>
      <c r="Q29" s="41">
        <v>629.99999999999977</v>
      </c>
      <c r="R29" s="41">
        <v>25.829979336016525</v>
      </c>
      <c r="S29" s="41">
        <v>0</v>
      </c>
      <c r="T29" s="41">
        <v>0</v>
      </c>
      <c r="U29" s="41">
        <v>91.000000000000043</v>
      </c>
      <c r="V29" s="41">
        <v>13.649999999999999</v>
      </c>
      <c r="W29" s="41">
        <v>5.025125628140704</v>
      </c>
      <c r="X29" s="41">
        <v>0.50251256281407031</v>
      </c>
      <c r="Y29" s="41">
        <v>173.8410827245543</v>
      </c>
      <c r="Z29" s="41">
        <v>34.768216544910864</v>
      </c>
      <c r="AA29" s="41">
        <v>0</v>
      </c>
      <c r="AB29" s="41">
        <v>0</v>
      </c>
      <c r="AC29" s="41">
        <v>0</v>
      </c>
      <c r="AD29" s="41">
        <v>0</v>
      </c>
      <c r="AE29" s="42">
        <v>571.98705179205626</v>
      </c>
      <c r="AF29" s="69">
        <v>1.2409737373280629</v>
      </c>
      <c r="AG29" s="42">
        <v>2500.0535753185459</v>
      </c>
      <c r="AH29" s="69">
        <v>33.065418659070097</v>
      </c>
      <c r="AI29" s="42">
        <v>416.70839810595294</v>
      </c>
      <c r="AJ29" s="69">
        <v>28.534231657641978</v>
      </c>
      <c r="AK29" s="42">
        <v>3488.7490252165553</v>
      </c>
      <c r="AL29" s="42">
        <v>62.840624054040134</v>
      </c>
      <c r="AM29" s="77"/>
    </row>
    <row r="30" spans="1:39" x14ac:dyDescent="0.25">
      <c r="A30" s="39">
        <v>26</v>
      </c>
      <c r="B30" s="43" t="s">
        <v>30</v>
      </c>
      <c r="C30" s="41">
        <v>605.06743980839531</v>
      </c>
      <c r="D30" s="41">
        <v>5.4456069582755582</v>
      </c>
      <c r="E30" s="41">
        <v>77.588060728570824</v>
      </c>
      <c r="F30" s="41">
        <v>3.975757575757576</v>
      </c>
      <c r="G30" s="41">
        <v>906.1389148737137</v>
      </c>
      <c r="H30" s="41">
        <v>7.702284710017576</v>
      </c>
      <c r="I30" s="41">
        <v>201.4209415584416</v>
      </c>
      <c r="J30" s="41">
        <v>7.0497150443811858</v>
      </c>
      <c r="K30" s="41">
        <v>50.369900655252586</v>
      </c>
      <c r="L30" s="41">
        <v>0.15110767283212603</v>
      </c>
      <c r="M30" s="42">
        <v>1157.929757087408</v>
      </c>
      <c r="N30" s="69">
        <v>14.903107427230887</v>
      </c>
      <c r="O30" s="41">
        <v>90</v>
      </c>
      <c r="P30" s="41">
        <v>5.85</v>
      </c>
      <c r="Q30" s="41">
        <v>449.99999999999983</v>
      </c>
      <c r="R30" s="41">
        <v>18.449985240011809</v>
      </c>
      <c r="S30" s="41">
        <v>11.999999995295999</v>
      </c>
      <c r="T30" s="41">
        <v>10.799999999999999</v>
      </c>
      <c r="U30" s="41">
        <v>17.500000000000007</v>
      </c>
      <c r="V30" s="41">
        <v>2.625</v>
      </c>
      <c r="W30" s="41">
        <v>10.050251256281408</v>
      </c>
      <c r="X30" s="41">
        <v>1.0050251256281406</v>
      </c>
      <c r="Y30" s="41">
        <v>5.8874894022262261</v>
      </c>
      <c r="Z30" s="41">
        <v>1.1774978804452454</v>
      </c>
      <c r="AA30" s="41">
        <v>10.745442293332362</v>
      </c>
      <c r="AB30" s="41">
        <v>0.51692307692307693</v>
      </c>
      <c r="AC30" s="41">
        <v>20.632003320092487</v>
      </c>
      <c r="AD30" s="41">
        <v>1.6882352941176471</v>
      </c>
      <c r="AE30" s="42">
        <v>3.7630727091582648</v>
      </c>
      <c r="AF30" s="69">
        <v>8.1643009034740987E-3</v>
      </c>
      <c r="AG30" s="42">
        <v>166.67023835456973</v>
      </c>
      <c r="AH30" s="69">
        <v>2.2043612439380067</v>
      </c>
      <c r="AI30" s="42">
        <v>117.44142264216413</v>
      </c>
      <c r="AJ30" s="69">
        <v>8.041836389921988</v>
      </c>
      <c r="AK30" s="42">
        <v>287.87473370589214</v>
      </c>
      <c r="AL30" s="42">
        <v>10.25436193476347</v>
      </c>
      <c r="AM30" s="77"/>
    </row>
    <row r="31" spans="1:39" x14ac:dyDescent="0.25">
      <c r="A31" s="39">
        <v>27</v>
      </c>
      <c r="B31" s="43" t="s">
        <v>31</v>
      </c>
      <c r="C31" s="41">
        <v>2287.9112567754946</v>
      </c>
      <c r="D31" s="41">
        <v>20.591201310979454</v>
      </c>
      <c r="E31" s="41">
        <v>212.89406907229798</v>
      </c>
      <c r="F31" s="41">
        <v>10.909090909090908</v>
      </c>
      <c r="G31" s="41">
        <v>3523.8735578422202</v>
      </c>
      <c r="H31" s="41">
        <v>29.953329427846125</v>
      </c>
      <c r="I31" s="41">
        <v>704.97329545454556</v>
      </c>
      <c r="J31" s="41">
        <v>24.674002655334149</v>
      </c>
      <c r="K31" s="41">
        <v>352.58930458676815</v>
      </c>
      <c r="L31" s="41">
        <v>1.0577537098248821</v>
      </c>
      <c r="M31" s="42">
        <v>4581.4361578835333</v>
      </c>
      <c r="N31" s="69">
        <v>55.685085793005157</v>
      </c>
      <c r="O31" s="41">
        <v>630</v>
      </c>
      <c r="P31" s="41">
        <v>40.950000000000003</v>
      </c>
      <c r="Q31" s="41">
        <v>3239.9999999999986</v>
      </c>
      <c r="R31" s="41">
        <v>132.839893728085</v>
      </c>
      <c r="S31" s="41">
        <v>11.999999995295999</v>
      </c>
      <c r="T31" s="41">
        <v>10.799999999999999</v>
      </c>
      <c r="U31" s="41">
        <v>175.00000000000009</v>
      </c>
      <c r="V31" s="41">
        <v>26.25</v>
      </c>
      <c r="W31" s="41">
        <v>10.050251256281408</v>
      </c>
      <c r="X31" s="41">
        <v>1.0050251256281406</v>
      </c>
      <c r="Y31" s="41">
        <v>22.415610130266121</v>
      </c>
      <c r="Z31" s="41">
        <v>4.4831220260532252</v>
      </c>
      <c r="AA31" s="41">
        <v>0</v>
      </c>
      <c r="AB31" s="41">
        <v>0</v>
      </c>
      <c r="AC31" s="41">
        <v>0</v>
      </c>
      <c r="AD31" s="41">
        <v>0</v>
      </c>
      <c r="AE31" s="42">
        <v>0</v>
      </c>
      <c r="AF31" s="69">
        <v>0</v>
      </c>
      <c r="AG31" s="42">
        <v>15.432429477274972</v>
      </c>
      <c r="AH31" s="69">
        <v>0.20410752258685244</v>
      </c>
      <c r="AI31" s="42">
        <v>5.0076545695135968</v>
      </c>
      <c r="AJ31" s="69">
        <v>0.34290063794591213</v>
      </c>
      <c r="AK31" s="42">
        <v>20.44008404678857</v>
      </c>
      <c r="AL31" s="42">
        <v>0.54700816053276458</v>
      </c>
      <c r="AM31" s="77"/>
    </row>
    <row r="32" spans="1:39" x14ac:dyDescent="0.25">
      <c r="A32" s="39">
        <v>28</v>
      </c>
      <c r="B32" s="44" t="s">
        <v>33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2">
        <v>0</v>
      </c>
      <c r="N32" s="69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126.99252160787941</v>
      </c>
      <c r="Z32" s="41">
        <v>25.398504321575885</v>
      </c>
      <c r="AA32" s="41">
        <v>0</v>
      </c>
      <c r="AB32" s="41">
        <v>0</v>
      </c>
      <c r="AC32" s="41">
        <v>0</v>
      </c>
      <c r="AD32" s="41">
        <v>0</v>
      </c>
      <c r="AE32" s="42">
        <v>11.985907619505728</v>
      </c>
      <c r="AF32" s="69">
        <v>2.6004428819228566E-2</v>
      </c>
      <c r="AG32" s="42">
        <v>6.4019225661950019</v>
      </c>
      <c r="AH32" s="69">
        <v>8.4671085437524884E-2</v>
      </c>
      <c r="AI32" s="42">
        <v>1.3044775066069643</v>
      </c>
      <c r="AJ32" s="69">
        <v>8.9324485743246571E-2</v>
      </c>
      <c r="AK32" s="42">
        <v>19.692307692307693</v>
      </c>
      <c r="AL32" s="42">
        <v>0.2</v>
      </c>
      <c r="AM32" s="77"/>
    </row>
    <row r="33" spans="1:43" x14ac:dyDescent="0.25">
      <c r="A33" s="39">
        <v>29</v>
      </c>
      <c r="B33" s="43" t="s">
        <v>32</v>
      </c>
      <c r="C33" s="41">
        <v>1386.6128828942392</v>
      </c>
      <c r="D33" s="41">
        <v>12.479515946048153</v>
      </c>
      <c r="E33" s="41">
        <v>212.89406907229798</v>
      </c>
      <c r="F33" s="41">
        <v>10.909090909090908</v>
      </c>
      <c r="G33" s="41">
        <v>1510.2315247895228</v>
      </c>
      <c r="H33" s="41">
        <v>12.837141183362624</v>
      </c>
      <c r="I33" s="41">
        <v>302.13141233766237</v>
      </c>
      <c r="J33" s="41">
        <v>10.574572566571778</v>
      </c>
      <c r="K33" s="41">
        <v>347.55231452124286</v>
      </c>
      <c r="L33" s="41">
        <v>1.0426429425416697</v>
      </c>
      <c r="M33" s="42">
        <v>2159.9152516484282</v>
      </c>
      <c r="N33" s="69">
        <v>24.454356692476068</v>
      </c>
      <c r="O33" s="41">
        <v>621</v>
      </c>
      <c r="P33" s="41">
        <v>40.365000000000002</v>
      </c>
      <c r="Q33" s="41">
        <v>3959.9999999999986</v>
      </c>
      <c r="R33" s="41">
        <v>162.35987011210392</v>
      </c>
      <c r="S33" s="41">
        <v>11.999999995295999</v>
      </c>
      <c r="T33" s="41">
        <v>10.08</v>
      </c>
      <c r="U33" s="41">
        <v>175.00000000000009</v>
      </c>
      <c r="V33" s="41">
        <v>26.25</v>
      </c>
      <c r="W33" s="41">
        <v>10.050251256281408</v>
      </c>
      <c r="X33" s="41">
        <v>1.0050251256281406</v>
      </c>
      <c r="Y33" s="41">
        <v>1.8063673934774666E-2</v>
      </c>
      <c r="Z33" s="41">
        <v>3.6127347869549342E-3</v>
      </c>
      <c r="AA33" s="41">
        <v>0</v>
      </c>
      <c r="AB33" s="41">
        <v>0</v>
      </c>
      <c r="AC33" s="41">
        <v>0</v>
      </c>
      <c r="AD33" s="41">
        <v>0</v>
      </c>
      <c r="AE33" s="42">
        <v>0</v>
      </c>
      <c r="AF33" s="69">
        <v>0</v>
      </c>
      <c r="AG33" s="42">
        <v>0</v>
      </c>
      <c r="AH33" s="69">
        <v>0</v>
      </c>
      <c r="AI33" s="42">
        <v>1.0730688363243421</v>
      </c>
      <c r="AJ33" s="69">
        <v>7.347870813126689E-2</v>
      </c>
      <c r="AK33" s="42">
        <v>1.0730688363243421</v>
      </c>
      <c r="AL33" s="42">
        <v>7.347870813126689E-2</v>
      </c>
      <c r="AM33" s="77"/>
      <c r="AO33" s="87">
        <v>44986</v>
      </c>
    </row>
    <row r="34" spans="1:43" x14ac:dyDescent="0.25">
      <c r="A34" s="39">
        <v>31</v>
      </c>
      <c r="B34" s="43" t="s">
        <v>34</v>
      </c>
      <c r="C34" s="41">
        <v>151.26685995209883</v>
      </c>
      <c r="D34" s="41">
        <v>1.3614017395688895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2">
        <v>0</v>
      </c>
      <c r="N34" s="69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7.0538006159481768</v>
      </c>
      <c r="Z34" s="41">
        <v>1.4107601231896356</v>
      </c>
      <c r="AA34" s="41">
        <v>0</v>
      </c>
      <c r="AB34" s="41">
        <v>0</v>
      </c>
      <c r="AC34" s="41">
        <v>0</v>
      </c>
      <c r="AD34" s="41">
        <v>0</v>
      </c>
      <c r="AE34" s="42">
        <v>0</v>
      </c>
      <c r="AF34" s="69">
        <v>0</v>
      </c>
      <c r="AG34" s="42">
        <v>0</v>
      </c>
      <c r="AH34" s="69">
        <v>0</v>
      </c>
      <c r="AI34" s="42">
        <v>1.669218189837866</v>
      </c>
      <c r="AJ34" s="69">
        <v>0.11430021264863741</v>
      </c>
      <c r="AK34" s="42">
        <v>1.669218189837866</v>
      </c>
      <c r="AL34" s="42">
        <v>0.11430021264863741</v>
      </c>
      <c r="AM34" s="77"/>
      <c r="AN34" t="s">
        <v>186</v>
      </c>
      <c r="AO34">
        <v>8377</v>
      </c>
      <c r="AP34" s="28">
        <f>(AO34/$AO$38)*$AP$38</f>
        <v>6838.7967847274549</v>
      </c>
      <c r="AQ34">
        <v>8600</v>
      </c>
    </row>
    <row r="35" spans="1:43" x14ac:dyDescent="0.25">
      <c r="A35" s="39">
        <v>32</v>
      </c>
      <c r="B35" s="43" t="s">
        <v>35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2">
        <v>0</v>
      </c>
      <c r="N35" s="69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15.943434192785155</v>
      </c>
      <c r="Z35" s="41">
        <v>3.1886868385570319</v>
      </c>
      <c r="AA35" s="41">
        <v>0</v>
      </c>
      <c r="AB35" s="41">
        <v>0</v>
      </c>
      <c r="AC35" s="41">
        <v>0</v>
      </c>
      <c r="AD35" s="41">
        <v>0</v>
      </c>
      <c r="AE35" s="42">
        <v>0</v>
      </c>
      <c r="AF35" s="69">
        <v>0</v>
      </c>
      <c r="AG35" s="42">
        <v>12.345943581819981</v>
      </c>
      <c r="AH35" s="69">
        <v>0.16328601806948198</v>
      </c>
      <c r="AI35" s="42">
        <v>4.2922753452973685</v>
      </c>
      <c r="AJ35" s="69">
        <v>0.29391483252506756</v>
      </c>
      <c r="AK35" s="42">
        <v>16.63821892711735</v>
      </c>
      <c r="AL35" s="42">
        <v>0.45720085059454951</v>
      </c>
      <c r="AM35" s="77"/>
      <c r="AN35" t="s">
        <v>187</v>
      </c>
      <c r="AO35">
        <v>2022</v>
      </c>
      <c r="AP35" s="28">
        <f t="shared" ref="AP35:AP37" si="0">(AO35/$AO$38)*$AP$38</f>
        <v>1650.7159005275057</v>
      </c>
      <c r="AQ35">
        <v>1600</v>
      </c>
    </row>
    <row r="36" spans="1:43" x14ac:dyDescent="0.25">
      <c r="A36" s="39">
        <v>33</v>
      </c>
      <c r="B36" s="43" t="s">
        <v>155</v>
      </c>
      <c r="C36" s="41">
        <v>491.61729484432118</v>
      </c>
      <c r="D36" s="41">
        <v>4.4245556535988912</v>
      </c>
      <c r="E36" s="41">
        <v>11.82744828179433</v>
      </c>
      <c r="F36" s="41">
        <v>0.60606060606060608</v>
      </c>
      <c r="G36" s="41">
        <v>755.11576239476142</v>
      </c>
      <c r="H36" s="41">
        <v>6.4185705916813118</v>
      </c>
      <c r="I36" s="41">
        <v>151.06570616883118</v>
      </c>
      <c r="J36" s="41">
        <v>5.2872862832858889</v>
      </c>
      <c r="K36" s="41">
        <v>75.554850982878889</v>
      </c>
      <c r="L36" s="41">
        <v>0.22666150924818906</v>
      </c>
      <c r="M36" s="42">
        <v>981.73631954647146</v>
      </c>
      <c r="N36" s="69">
        <v>11.932518384215388</v>
      </c>
      <c r="O36" s="41">
        <v>135</v>
      </c>
      <c r="P36" s="41">
        <v>5.3849999999999998</v>
      </c>
      <c r="Q36" s="41">
        <v>719.99999999999977</v>
      </c>
      <c r="R36" s="41">
        <v>29.519976384018886</v>
      </c>
      <c r="S36" s="41">
        <v>0</v>
      </c>
      <c r="T36" s="41">
        <v>0</v>
      </c>
      <c r="U36" s="41">
        <v>105.00000000000004</v>
      </c>
      <c r="V36" s="41">
        <v>15.749999999999998</v>
      </c>
      <c r="W36" s="41">
        <v>10.050251256281408</v>
      </c>
      <c r="X36" s="41">
        <v>1.0050251256281406</v>
      </c>
      <c r="Y36" s="41">
        <v>13.326648395449599</v>
      </c>
      <c r="Z36" s="41">
        <v>2.6653296790899201</v>
      </c>
      <c r="AA36" s="41">
        <v>0</v>
      </c>
      <c r="AB36" s="41">
        <v>0</v>
      </c>
      <c r="AC36" s="41">
        <v>0</v>
      </c>
      <c r="AD36" s="41">
        <v>0</v>
      </c>
      <c r="AE36" s="42">
        <v>11.289218127474793</v>
      </c>
      <c r="AF36" s="69">
        <v>2.4492902710422294E-2</v>
      </c>
      <c r="AG36" s="42">
        <v>7.4075661490919869</v>
      </c>
      <c r="AH36" s="69">
        <v>9.7971610841689177E-2</v>
      </c>
      <c r="AI36" s="42">
        <v>0</v>
      </c>
      <c r="AJ36" s="69">
        <v>0</v>
      </c>
      <c r="AK36" s="42">
        <v>18.696784276566781</v>
      </c>
      <c r="AL36" s="42">
        <v>0.12246451355211146</v>
      </c>
      <c r="AM36" s="77"/>
      <c r="AN36" t="s">
        <v>188</v>
      </c>
      <c r="AO36">
        <v>3956</v>
      </c>
      <c r="AP36" s="28">
        <f t="shared" si="0"/>
        <v>3229.5905551369001</v>
      </c>
      <c r="AQ36">
        <v>2500</v>
      </c>
    </row>
    <row r="37" spans="1:43" x14ac:dyDescent="0.25">
      <c r="A37" s="39">
        <v>34</v>
      </c>
      <c r="B37" s="43" t="s">
        <v>36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2">
        <v>0</v>
      </c>
      <c r="N37" s="69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0.33437013453731829</v>
      </c>
      <c r="Z37" s="41">
        <v>6.6874026907463663E-2</v>
      </c>
      <c r="AA37" s="41">
        <v>0</v>
      </c>
      <c r="AB37" s="41">
        <v>0</v>
      </c>
      <c r="AC37" s="41">
        <v>0</v>
      </c>
      <c r="AD37" s="41">
        <v>0</v>
      </c>
      <c r="AE37" s="42">
        <v>0</v>
      </c>
      <c r="AF37" s="69">
        <v>0</v>
      </c>
      <c r="AG37" s="42">
        <v>0</v>
      </c>
      <c r="AH37" s="69">
        <v>0</v>
      </c>
      <c r="AI37" s="42">
        <v>5.723033793729825</v>
      </c>
      <c r="AJ37" s="69">
        <v>0.39188644336675671</v>
      </c>
      <c r="AK37" s="42">
        <v>5.723033793729825</v>
      </c>
      <c r="AL37" s="42">
        <v>0.39188644336675671</v>
      </c>
      <c r="AM37" s="77"/>
      <c r="AN37" t="s">
        <v>189</v>
      </c>
      <c r="AO37">
        <v>1569</v>
      </c>
      <c r="AP37" s="28">
        <f t="shared" si="0"/>
        <v>1280.8967596081386</v>
      </c>
      <c r="AQ37">
        <f>AP38-SUM(AQ34:AQ36)</f>
        <v>300</v>
      </c>
    </row>
    <row r="38" spans="1:43" x14ac:dyDescent="0.25">
      <c r="A38" s="39">
        <v>35</v>
      </c>
      <c r="B38" s="45" t="s">
        <v>156</v>
      </c>
      <c r="C38" s="41">
        <v>7563.342997604941</v>
      </c>
      <c r="D38" s="41">
        <v>68.070086978444479</v>
      </c>
      <c r="E38" s="41">
        <v>709.64689690765999</v>
      </c>
      <c r="F38" s="41">
        <v>36.363636363636367</v>
      </c>
      <c r="G38" s="41">
        <v>23156.883380106017</v>
      </c>
      <c r="H38" s="41">
        <v>196.83616481156028</v>
      </c>
      <c r="I38" s="41">
        <v>5216.8023863636363</v>
      </c>
      <c r="J38" s="41">
        <v>203.45477618084098</v>
      </c>
      <c r="K38" s="41">
        <v>1304.580426971042</v>
      </c>
      <c r="L38" s="41">
        <v>3.9136887263520643</v>
      </c>
      <c r="M38" s="42">
        <v>29678.266193440697</v>
      </c>
      <c r="N38" s="69">
        <v>404.20462971875332</v>
      </c>
      <c r="O38" s="41">
        <v>1499.9999999999998</v>
      </c>
      <c r="P38" s="41">
        <v>97.5</v>
      </c>
      <c r="Q38" s="41">
        <v>10367.999999999996</v>
      </c>
      <c r="R38" s="41">
        <v>425.08765992987196</v>
      </c>
      <c r="S38" s="41">
        <v>23.999999990591999</v>
      </c>
      <c r="T38" s="41">
        <v>21.599999999999998</v>
      </c>
      <c r="U38" s="41">
        <v>437.50000000000017</v>
      </c>
      <c r="V38" s="41">
        <v>65.625</v>
      </c>
      <c r="W38" s="41">
        <v>80.402010050251263</v>
      </c>
      <c r="X38" s="41">
        <v>8.0402010050251249</v>
      </c>
      <c r="Y38" s="41">
        <v>770.39463184299859</v>
      </c>
      <c r="Z38" s="41">
        <v>154.07892636859975</v>
      </c>
      <c r="AA38" s="41">
        <v>16118.163439998541</v>
      </c>
      <c r="AB38" s="41">
        <v>775.38461538461536</v>
      </c>
      <c r="AC38" s="41">
        <v>1031.6001660046245</v>
      </c>
      <c r="AD38" s="41">
        <v>83.89705882352942</v>
      </c>
      <c r="AE38" s="42">
        <v>11.985907619505728</v>
      </c>
      <c r="AF38" s="69">
        <v>2.6004428819228566E-2</v>
      </c>
      <c r="AG38" s="42">
        <v>6.4019225661950019</v>
      </c>
      <c r="AH38" s="69">
        <v>8.4671085437524884E-2</v>
      </c>
      <c r="AI38" s="42">
        <v>1.3044775066069643</v>
      </c>
      <c r="AJ38" s="69">
        <v>8.9324485743246571E-2</v>
      </c>
      <c r="AK38" s="42">
        <v>19.692307692307693</v>
      </c>
      <c r="AL38" s="42">
        <v>0.2</v>
      </c>
      <c r="AM38" s="77"/>
      <c r="AO38">
        <f>SUM(AO34:AO37)</f>
        <v>15924</v>
      </c>
      <c r="AP38">
        <v>13000</v>
      </c>
      <c r="AQ38">
        <f>SUM(AQ34:AQ37)</f>
        <v>13000</v>
      </c>
    </row>
    <row r="39" spans="1:43" x14ac:dyDescent="0.25">
      <c r="A39" s="39">
        <v>36</v>
      </c>
      <c r="B39" s="40" t="s">
        <v>57</v>
      </c>
      <c r="C39" s="41">
        <v>5042.2286650699607</v>
      </c>
      <c r="D39" s="41">
        <v>45.380057985629648</v>
      </c>
      <c r="E39" s="41">
        <v>354.82344845383</v>
      </c>
      <c r="F39" s="41">
        <v>24.242424242424242</v>
      </c>
      <c r="G39" s="41">
        <v>11981.170096663549</v>
      </c>
      <c r="H39" s="41">
        <v>101.84132005467683</v>
      </c>
      <c r="I39" s="41">
        <v>3595.3638068181822</v>
      </c>
      <c r="J39" s="41">
        <v>136.62347756010737</v>
      </c>
      <c r="K39" s="41">
        <v>1198.8036355950117</v>
      </c>
      <c r="L39" s="41">
        <v>3.5963626134045992</v>
      </c>
      <c r="M39" s="42">
        <v>16775.337539076743</v>
      </c>
      <c r="N39" s="69">
        <v>242.06116022818881</v>
      </c>
      <c r="O39" s="41">
        <v>1800.0000000000002</v>
      </c>
      <c r="P39" s="41">
        <v>117</v>
      </c>
      <c r="Q39" s="41">
        <v>10799.999999999996</v>
      </c>
      <c r="R39" s="41">
        <v>442.79964576028334</v>
      </c>
      <c r="S39" s="41">
        <v>23.999999990591999</v>
      </c>
      <c r="T39" s="41">
        <v>21.599999999999998</v>
      </c>
      <c r="U39" s="41">
        <v>262.50000000000011</v>
      </c>
      <c r="V39" s="41">
        <v>39.375</v>
      </c>
      <c r="W39" s="41">
        <v>60.301507537688444</v>
      </c>
      <c r="X39" s="41">
        <v>6.0301507537688446</v>
      </c>
      <c r="Y39" s="41">
        <v>405.68376410888027</v>
      </c>
      <c r="Z39" s="41">
        <v>81.136752821776071</v>
      </c>
      <c r="AA39" s="41">
        <v>42981.769173329449</v>
      </c>
      <c r="AB39" s="41">
        <v>2067.6923076923081</v>
      </c>
      <c r="AC39" s="41">
        <v>4126.400664018498</v>
      </c>
      <c r="AD39" s="41">
        <v>335.58823529411768</v>
      </c>
      <c r="AE39" s="42">
        <v>27741.372011914726</v>
      </c>
      <c r="AF39" s="69">
        <v>60.187226260411052</v>
      </c>
      <c r="AG39" s="42">
        <v>9212.9947391124897</v>
      </c>
      <c r="AH39" s="69">
        <v>121.85</v>
      </c>
      <c r="AI39" s="42">
        <v>4381.1419536963522</v>
      </c>
      <c r="AJ39" s="69">
        <v>300</v>
      </c>
      <c r="AK39" s="42">
        <v>41335.508704723565</v>
      </c>
      <c r="AL39" s="42">
        <v>482.03722626041105</v>
      </c>
      <c r="AM39" s="77"/>
    </row>
    <row r="40" spans="1:43" x14ac:dyDescent="0.25">
      <c r="A40" s="39">
        <v>37</v>
      </c>
      <c r="B40" s="40" t="s">
        <v>56</v>
      </c>
      <c r="C40" s="41">
        <v>15126.685995209882</v>
      </c>
      <c r="D40" s="41">
        <v>136.14017395688896</v>
      </c>
      <c r="E40" s="41">
        <v>946.19586254354658</v>
      </c>
      <c r="F40" s="41">
        <v>54.545454545454547</v>
      </c>
      <c r="G40" s="41">
        <v>28452.761927034611</v>
      </c>
      <c r="H40" s="41">
        <v>241.85173989455186</v>
      </c>
      <c r="I40" s="41">
        <v>7115.1947605519472</v>
      </c>
      <c r="J40" s="41">
        <v>270.37671399500243</v>
      </c>
      <c r="K40" s="41">
        <v>2372.4223208623971</v>
      </c>
      <c r="L40" s="41">
        <v>7.1171713903931364</v>
      </c>
      <c r="M40" s="42">
        <v>37940.379008448952</v>
      </c>
      <c r="N40" s="69">
        <v>519.3456252799474</v>
      </c>
      <c r="O40" s="41">
        <v>3450.0000000000005</v>
      </c>
      <c r="P40" s="41">
        <v>224.25</v>
      </c>
      <c r="Q40" s="41">
        <v>14399.999999999995</v>
      </c>
      <c r="R40" s="41">
        <v>629.99949600040316</v>
      </c>
      <c r="S40" s="41">
        <v>35.999999985887996</v>
      </c>
      <c r="T40" s="41">
        <v>32.4</v>
      </c>
      <c r="U40" s="41">
        <v>700.00000000000034</v>
      </c>
      <c r="V40" s="41">
        <v>90.125</v>
      </c>
      <c r="W40" s="41">
        <v>90.452261306532662</v>
      </c>
      <c r="X40" s="41">
        <v>9.0452261306532655</v>
      </c>
      <c r="Y40" s="41">
        <v>908.60054416270259</v>
      </c>
      <c r="Z40" s="41">
        <v>181.72010883254057</v>
      </c>
      <c r="AA40" s="41">
        <v>69845.374906660349</v>
      </c>
      <c r="AB40" s="41">
        <v>3300.3815384615386</v>
      </c>
      <c r="AC40" s="41">
        <v>7221.201162032371</v>
      </c>
      <c r="AD40" s="41">
        <v>547.85294117647061</v>
      </c>
      <c r="AE40" s="42">
        <v>94987.481324572916</v>
      </c>
      <c r="AF40" s="69">
        <v>206.08328340549318</v>
      </c>
      <c r="AG40" s="42">
        <v>70418.175704805704</v>
      </c>
      <c r="AH40" s="69">
        <v>931.3426255638077</v>
      </c>
      <c r="AI40" s="42">
        <v>3650.9516280802936</v>
      </c>
      <c r="AJ40" s="69">
        <v>250</v>
      </c>
      <c r="AK40" s="42">
        <v>169056.60865745894</v>
      </c>
      <c r="AL40" s="42">
        <v>1387.425908969301</v>
      </c>
      <c r="AM40" s="77"/>
    </row>
    <row r="41" spans="1:43" x14ac:dyDescent="0.25">
      <c r="A41" s="39">
        <v>38</v>
      </c>
      <c r="B41" s="40" t="s">
        <v>58</v>
      </c>
      <c r="C41" s="41">
        <v>5042.2286650699607</v>
      </c>
      <c r="D41" s="41">
        <v>45.380057985629648</v>
      </c>
      <c r="E41" s="41">
        <v>354.82344845383</v>
      </c>
      <c r="F41" s="41">
        <v>30.303030303030305</v>
      </c>
      <c r="G41" s="41">
        <v>12625.535547240412</v>
      </c>
      <c r="H41" s="41">
        <v>107.31850029291154</v>
      </c>
      <c r="I41" s="41">
        <v>3927.7083603896103</v>
      </c>
      <c r="J41" s="41">
        <v>140.8130225007682</v>
      </c>
      <c r="K41" s="41">
        <v>1052.7309236947792</v>
      </c>
      <c r="L41" s="41">
        <v>3.1581503621914342</v>
      </c>
      <c r="M41" s="42">
        <v>17605.974831324802</v>
      </c>
      <c r="N41" s="69">
        <v>251.28967315587116</v>
      </c>
      <c r="O41" s="41">
        <v>2100</v>
      </c>
      <c r="P41" s="41">
        <v>136.5</v>
      </c>
      <c r="Q41" s="41">
        <v>10079.999999999996</v>
      </c>
      <c r="R41" s="41">
        <v>414.089668728265</v>
      </c>
      <c r="S41" s="41">
        <v>23.999999990591999</v>
      </c>
      <c r="T41" s="41">
        <v>21.599999999999998</v>
      </c>
      <c r="U41" s="41">
        <v>262.50000000000011</v>
      </c>
      <c r="V41" s="41">
        <v>39.375</v>
      </c>
      <c r="W41" s="41">
        <v>60.301507537688444</v>
      </c>
      <c r="X41" s="41">
        <v>6.0301507537688446</v>
      </c>
      <c r="Y41" s="41">
        <v>221.73480032842551</v>
      </c>
      <c r="Z41" s="41">
        <v>44.34696006568511</v>
      </c>
      <c r="AA41" s="41">
        <v>42981.769173329449</v>
      </c>
      <c r="AB41" s="41">
        <v>2067.6923076923081</v>
      </c>
      <c r="AC41" s="41">
        <v>5158.000830023122</v>
      </c>
      <c r="AD41" s="41">
        <v>401.47058823529409</v>
      </c>
      <c r="AE41" s="42">
        <v>9682.3860806642151</v>
      </c>
      <c r="AF41" s="69">
        <v>21.006746224638853</v>
      </c>
      <c r="AG41" s="42">
        <v>9073.1175108206717</v>
      </c>
      <c r="AH41" s="69">
        <v>120</v>
      </c>
      <c r="AI41" s="42">
        <v>4381.1419536963522</v>
      </c>
      <c r="AJ41" s="69">
        <v>300</v>
      </c>
      <c r="AK41" s="42">
        <v>23136.645545181236</v>
      </c>
      <c r="AL41" s="42">
        <v>441.00674622463885</v>
      </c>
      <c r="AM41" s="77"/>
    </row>
    <row r="42" spans="1:43" x14ac:dyDescent="0.25">
      <c r="A42" s="39">
        <v>39</v>
      </c>
      <c r="B42" s="40" t="s">
        <v>59</v>
      </c>
      <c r="C42" s="41">
        <v>5294.3400983234596</v>
      </c>
      <c r="D42" s="41">
        <v>47.649060884911137</v>
      </c>
      <c r="E42" s="41">
        <v>354.82344845383</v>
      </c>
      <c r="F42" s="41">
        <v>30.303030303030305</v>
      </c>
      <c r="G42" s="41">
        <v>11236.122544434051</v>
      </c>
      <c r="H42" s="41">
        <v>106.22105057605937</v>
      </c>
      <c r="I42" s="41">
        <v>3021.3141233766232</v>
      </c>
      <c r="J42" s="41">
        <v>114.80964500849358</v>
      </c>
      <c r="K42" s="41">
        <v>936.88015218769817</v>
      </c>
      <c r="L42" s="41">
        <v>2.8106027146775441</v>
      </c>
      <c r="M42" s="42">
        <v>15194.316819998372</v>
      </c>
      <c r="N42" s="69">
        <v>223.84129829923049</v>
      </c>
      <c r="O42" s="41">
        <v>2400</v>
      </c>
      <c r="P42" s="41">
        <v>156</v>
      </c>
      <c r="Q42" s="41">
        <v>9719.9999999999982</v>
      </c>
      <c r="R42" s="41">
        <v>413.99966880026494</v>
      </c>
      <c r="S42" s="41">
        <v>23.999999990591999</v>
      </c>
      <c r="T42" s="41">
        <v>21.599999999999998</v>
      </c>
      <c r="U42" s="41">
        <v>262.50000000000011</v>
      </c>
      <c r="V42" s="41">
        <v>39.375</v>
      </c>
      <c r="W42" s="41">
        <v>60.301507537688444</v>
      </c>
      <c r="X42" s="41">
        <v>6.0301507537688446</v>
      </c>
      <c r="Y42" s="41">
        <v>323.37819678126385</v>
      </c>
      <c r="Z42" s="41">
        <v>64.675639356252788</v>
      </c>
      <c r="AA42" s="41">
        <v>42981.769173329449</v>
      </c>
      <c r="AB42" s="41">
        <v>2067.6923076923081</v>
      </c>
      <c r="AC42" s="41">
        <v>5158.000830023122</v>
      </c>
      <c r="AD42" s="41">
        <v>401.47058823529409</v>
      </c>
      <c r="AE42" s="42">
        <v>14100.233441216018</v>
      </c>
      <c r="AF42" s="69">
        <v>30.591635485317447</v>
      </c>
      <c r="AG42" s="42">
        <v>20692.418740309378</v>
      </c>
      <c r="AH42" s="69">
        <v>273.67553058535526</v>
      </c>
      <c r="AI42" s="42">
        <v>13143.425861089057</v>
      </c>
      <c r="AJ42" s="69">
        <v>900</v>
      </c>
      <c r="AK42" s="42">
        <v>47936.078042614448</v>
      </c>
      <c r="AL42" s="42">
        <v>1204.2671660706728</v>
      </c>
      <c r="AM42" s="77"/>
    </row>
    <row r="43" spans="1:43" x14ac:dyDescent="0.25">
      <c r="A43" s="39">
        <v>40</v>
      </c>
      <c r="B43" s="46" t="s">
        <v>60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2">
        <v>0</v>
      </c>
      <c r="N43" s="69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0.25750343694253247</v>
      </c>
      <c r="Z43" s="41">
        <v>5.1500687388506501E-2</v>
      </c>
      <c r="AA43" s="41">
        <v>0</v>
      </c>
      <c r="AB43" s="41">
        <v>0</v>
      </c>
      <c r="AC43" s="41">
        <v>0</v>
      </c>
      <c r="AD43" s="41">
        <v>0</v>
      </c>
      <c r="AE43" s="42">
        <v>11.985907619505728</v>
      </c>
      <c r="AF43" s="69">
        <v>2.6004428819228566E-2</v>
      </c>
      <c r="AG43" s="42">
        <v>6.4019225661950019</v>
      </c>
      <c r="AH43" s="69">
        <v>8.4671085437524884E-2</v>
      </c>
      <c r="AI43" s="42">
        <v>146.03806512321174</v>
      </c>
      <c r="AJ43" s="69">
        <v>10</v>
      </c>
      <c r="AK43" s="42">
        <v>164.42589530891246</v>
      </c>
      <c r="AL43" s="42">
        <v>10.110675514256753</v>
      </c>
      <c r="AM43" s="77"/>
    </row>
    <row r="44" spans="1:43" x14ac:dyDescent="0.25">
      <c r="A44" s="39">
        <v>41</v>
      </c>
      <c r="B44" s="47" t="s">
        <v>61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2">
        <v>0</v>
      </c>
      <c r="N44" s="69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2">
        <v>141453.90313725919</v>
      </c>
      <c r="AF44" s="69">
        <v>306.89607096159136</v>
      </c>
      <c r="AG44" s="42">
        <v>0</v>
      </c>
      <c r="AH44" s="69">
        <v>0</v>
      </c>
      <c r="AI44" s="42">
        <v>0</v>
      </c>
      <c r="AJ44" s="69">
        <v>0</v>
      </c>
      <c r="AK44" s="42">
        <v>141453.90313725919</v>
      </c>
      <c r="AL44" s="42">
        <v>306.89607096159136</v>
      </c>
      <c r="AM44" s="77"/>
    </row>
    <row r="45" spans="1:43" x14ac:dyDescent="0.25">
      <c r="A45" s="39">
        <v>42</v>
      </c>
      <c r="B45" s="47" t="s">
        <v>42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2">
        <v>0</v>
      </c>
      <c r="N45" s="69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2">
        <v>3.7630727091582648</v>
      </c>
      <c r="AF45" s="69">
        <v>8.1643009034740987E-3</v>
      </c>
      <c r="AG45" s="42">
        <v>0</v>
      </c>
      <c r="AH45" s="69">
        <v>0</v>
      </c>
      <c r="AI45" s="42">
        <v>0</v>
      </c>
      <c r="AJ45" s="69">
        <v>0</v>
      </c>
      <c r="AK45" s="42">
        <v>3.7630727091582648</v>
      </c>
      <c r="AL45" s="42">
        <v>8.1643009034740987E-3</v>
      </c>
      <c r="AM45" s="77"/>
    </row>
    <row r="46" spans="1:43" x14ac:dyDescent="0.25">
      <c r="A46" s="39">
        <v>43</v>
      </c>
      <c r="B46" s="47" t="s">
        <v>157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2">
        <v>0</v>
      </c>
      <c r="N46" s="69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2"/>
      <c r="AF46" s="69"/>
      <c r="AG46" s="42"/>
      <c r="AH46" s="69"/>
      <c r="AI46" s="42"/>
      <c r="AJ46" s="69"/>
      <c r="AK46" s="42">
        <v>0</v>
      </c>
      <c r="AL46" s="42">
        <v>0</v>
      </c>
      <c r="AM46" s="77"/>
    </row>
    <row r="47" spans="1:43" x14ac:dyDescent="0.25">
      <c r="A47" s="39">
        <v>44</v>
      </c>
      <c r="B47" s="47" t="s">
        <v>158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2">
        <v>0</v>
      </c>
      <c r="N47" s="69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2"/>
      <c r="AF47" s="69"/>
      <c r="AG47" s="42"/>
      <c r="AH47" s="69"/>
      <c r="AI47" s="42"/>
      <c r="AJ47" s="69"/>
      <c r="AK47" s="42">
        <v>0</v>
      </c>
      <c r="AL47" s="42">
        <v>0</v>
      </c>
      <c r="AM47" s="77"/>
    </row>
    <row r="48" spans="1:43" x14ac:dyDescent="0.25">
      <c r="A48" s="39">
        <v>45</v>
      </c>
      <c r="B48" s="47" t="s">
        <v>159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2">
        <v>0</v>
      </c>
      <c r="N48" s="69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2"/>
      <c r="AF48" s="69"/>
      <c r="AG48" s="42"/>
      <c r="AH48" s="69"/>
      <c r="AI48" s="42"/>
      <c r="AJ48" s="69"/>
      <c r="AK48" s="42">
        <v>0</v>
      </c>
      <c r="AL48" s="42">
        <v>0</v>
      </c>
      <c r="AM48" s="77"/>
    </row>
    <row r="49" spans="1:39" x14ac:dyDescent="0.25">
      <c r="A49" s="39">
        <v>46</v>
      </c>
      <c r="B49" s="40" t="s">
        <v>160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2">
        <v>0</v>
      </c>
      <c r="N49" s="69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2">
        <v>0</v>
      </c>
      <c r="AF49" s="69"/>
      <c r="AG49" s="42"/>
      <c r="AH49" s="69"/>
      <c r="AI49" s="42"/>
      <c r="AJ49" s="69"/>
      <c r="AK49" s="42">
        <v>0</v>
      </c>
      <c r="AL49" s="42">
        <v>0</v>
      </c>
      <c r="AM49" s="77"/>
    </row>
    <row r="50" spans="1:39" x14ac:dyDescent="0.25">
      <c r="A50" s="39">
        <v>47</v>
      </c>
      <c r="B50" s="40" t="s">
        <v>44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2">
        <v>0</v>
      </c>
      <c r="N50" s="69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2"/>
      <c r="AF50" s="69"/>
      <c r="AG50" s="42"/>
      <c r="AH50" s="69"/>
      <c r="AI50" s="42"/>
      <c r="AJ50" s="69"/>
      <c r="AK50" s="42">
        <v>0</v>
      </c>
      <c r="AL50" s="42">
        <v>0</v>
      </c>
      <c r="AM50" s="77"/>
    </row>
    <row r="51" spans="1:39" s="75" customFormat="1" x14ac:dyDescent="0.25">
      <c r="A51" s="135" t="s">
        <v>131</v>
      </c>
      <c r="B51" s="135"/>
      <c r="C51" s="76">
        <f>SUM(C5:C50)</f>
        <v>150000</v>
      </c>
      <c r="D51" s="76">
        <f t="shared" ref="D51:AL51" si="1">SUM(D5:D50)</f>
        <v>1350.0000000000005</v>
      </c>
      <c r="E51" s="76">
        <f t="shared" si="1"/>
        <v>11000.000000000002</v>
      </c>
      <c r="F51" s="76">
        <f t="shared" si="1"/>
        <v>600</v>
      </c>
      <c r="G51" s="76">
        <f t="shared" si="1"/>
        <v>258309.99999999997</v>
      </c>
      <c r="H51" s="76">
        <f t="shared" si="1"/>
        <v>2191.2999999999997</v>
      </c>
      <c r="I51" s="76">
        <f t="shared" si="1"/>
        <v>49630.119999999995</v>
      </c>
      <c r="J51" s="76">
        <f t="shared" si="1"/>
        <v>1737.0799999999997</v>
      </c>
      <c r="K51" s="76">
        <f t="shared" si="1"/>
        <v>23830.000000000007</v>
      </c>
      <c r="L51" s="76">
        <f t="shared" si="1"/>
        <v>71.61999999999999</v>
      </c>
      <c r="M51" s="76">
        <f t="shared" si="1"/>
        <v>331770.12</v>
      </c>
      <c r="N51" s="76">
        <f t="shared" si="1"/>
        <v>4000</v>
      </c>
      <c r="O51" s="76">
        <f t="shared" si="1"/>
        <v>45819</v>
      </c>
      <c r="P51" s="76">
        <f t="shared" si="1"/>
        <v>2999.8449999999993</v>
      </c>
      <c r="Q51" s="76">
        <f t="shared" si="1"/>
        <v>216493.19999999998</v>
      </c>
      <c r="R51" s="76">
        <f t="shared" si="1"/>
        <v>8999.5800531359564</v>
      </c>
      <c r="S51" s="76">
        <f t="shared" si="1"/>
        <v>1180.7999995371263</v>
      </c>
      <c r="T51" s="76">
        <f t="shared" si="1"/>
        <v>1199.9999999999995</v>
      </c>
      <c r="U51" s="76">
        <f t="shared" si="1"/>
        <v>23338.000000000007</v>
      </c>
      <c r="V51" s="76">
        <f t="shared" si="1"/>
        <v>3500.0250000000005</v>
      </c>
      <c r="W51" s="76">
        <f t="shared" si="1"/>
        <v>2000</v>
      </c>
      <c r="X51" s="76">
        <f t="shared" si="1"/>
        <v>200.00000000000011</v>
      </c>
      <c r="Y51" s="76">
        <f t="shared" si="1"/>
        <v>10000</v>
      </c>
      <c r="Z51" s="76">
        <f t="shared" si="1"/>
        <v>2000</v>
      </c>
      <c r="AA51" s="76">
        <f t="shared" si="1"/>
        <v>590000</v>
      </c>
      <c r="AB51" s="76">
        <f t="shared" si="1"/>
        <v>28000</v>
      </c>
      <c r="AC51" s="76">
        <f t="shared" si="1"/>
        <v>87000.000000000015</v>
      </c>
      <c r="AD51" s="76">
        <f t="shared" si="1"/>
        <v>7000</v>
      </c>
      <c r="AE51" s="76">
        <f t="shared" si="1"/>
        <v>779084.05448338529</v>
      </c>
      <c r="AF51" s="76">
        <f t="shared" si="1"/>
        <v>1690.283662555627</v>
      </c>
      <c r="AG51" s="76">
        <f t="shared" si="1"/>
        <v>416125.32438393711</v>
      </c>
      <c r="AH51" s="76">
        <f t="shared" si="1"/>
        <v>5503.6252827674216</v>
      </c>
      <c r="AI51" s="76">
        <f t="shared" si="1"/>
        <v>84791.226274511355</v>
      </c>
      <c r="AJ51" s="76">
        <f t="shared" si="1"/>
        <v>5806.5837973796379</v>
      </c>
      <c r="AK51" s="76">
        <f t="shared" si="1"/>
        <v>1279999.605141833</v>
      </c>
      <c r="AL51" s="76">
        <f t="shared" si="1"/>
        <v>13000.492742702689</v>
      </c>
    </row>
    <row r="52" spans="1:39" hidden="1" x14ac:dyDescent="0.25">
      <c r="G52" s="49"/>
      <c r="H52" s="50"/>
      <c r="N52" s="51"/>
      <c r="R52" s="50"/>
      <c r="W52" s="49"/>
      <c r="X52" s="49"/>
      <c r="Y52" s="49"/>
      <c r="Z52" s="49"/>
      <c r="AE52" s="49">
        <f>AE54-AE51</f>
        <v>-5.9215513058006763E-2</v>
      </c>
      <c r="AF52" s="49">
        <f t="shared" ref="AF52:AL52" si="2">AF54-AF51</f>
        <v>4.2106942296413763E-3</v>
      </c>
      <c r="AG52" s="49">
        <f t="shared" si="2"/>
        <v>-0.35758126201108098</v>
      </c>
      <c r="AH52" s="49">
        <f t="shared" si="2"/>
        <v>-4.7293283041653922E-3</v>
      </c>
      <c r="AI52" s="49">
        <f t="shared" si="2"/>
        <v>-0.18834505869017448</v>
      </c>
      <c r="AJ52" s="49">
        <f t="shared" si="2"/>
        <v>-0.49222406861099444</v>
      </c>
      <c r="AK52" s="49">
        <f t="shared" si="2"/>
        <v>0.39485816704109311</v>
      </c>
      <c r="AL52" s="49">
        <f t="shared" si="2"/>
        <v>-0.49274270268870168</v>
      </c>
    </row>
    <row r="53" spans="1:39" hidden="1" x14ac:dyDescent="0.2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78"/>
      <c r="AG53" s="52"/>
      <c r="AH53" s="78"/>
      <c r="AI53" s="52"/>
      <c r="AJ53" s="78"/>
      <c r="AK53" s="52"/>
      <c r="AL53" s="52"/>
    </row>
    <row r="54" spans="1:39" hidden="1" x14ac:dyDescent="0.25">
      <c r="R54" s="50"/>
      <c r="AE54" s="79">
        <v>779083.99526787223</v>
      </c>
      <c r="AF54" s="79">
        <v>1690.2878732498566</v>
      </c>
      <c r="AG54" s="79">
        <v>416124.9668026751</v>
      </c>
      <c r="AH54" s="79">
        <v>5503.6205534391174</v>
      </c>
      <c r="AI54" s="79">
        <v>84791.037929452665</v>
      </c>
      <c r="AJ54" s="79">
        <v>5806.0915733110269</v>
      </c>
      <c r="AK54" s="79">
        <v>1280000</v>
      </c>
      <c r="AL54" s="79">
        <v>13000</v>
      </c>
      <c r="AM54" s="28"/>
    </row>
    <row r="55" spans="1:39" hidden="1" x14ac:dyDescent="0.25">
      <c r="AE55" s="79">
        <f>AE54/AF54</f>
        <v>460.91793451132975</v>
      </c>
      <c r="AG55" s="35">
        <f>AG54/AH54</f>
        <v>75.609312590172266</v>
      </c>
      <c r="AI55" s="35">
        <f>AI54/AJ54</f>
        <v>14.603806512321174</v>
      </c>
    </row>
    <row r="56" spans="1:39" hidden="1" x14ac:dyDescent="0.25"/>
    <row r="57" spans="1:39" hidden="1" x14ac:dyDescent="0.25"/>
    <row r="58" spans="1:39" hidden="1" x14ac:dyDescent="0.25"/>
    <row r="59" spans="1:39" hidden="1" x14ac:dyDescent="0.25"/>
    <row r="60" spans="1:39" hidden="1" x14ac:dyDescent="0.25"/>
  </sheetData>
  <mergeCells count="31">
    <mergeCell ref="A51:B51"/>
    <mergeCell ref="Q3:R3"/>
    <mergeCell ref="S3:T3"/>
    <mergeCell ref="U3:V3"/>
    <mergeCell ref="W3:X3"/>
    <mergeCell ref="A3:A4"/>
    <mergeCell ref="B3:B4"/>
    <mergeCell ref="C3:D3"/>
    <mergeCell ref="E3:F3"/>
    <mergeCell ref="G3:H3"/>
    <mergeCell ref="I3:J3"/>
    <mergeCell ref="AE3:AF3"/>
    <mergeCell ref="AG3:AH3"/>
    <mergeCell ref="AI3:AJ3"/>
    <mergeCell ref="AK3:AL3"/>
    <mergeCell ref="L1:M1"/>
    <mergeCell ref="K3:L3"/>
    <mergeCell ref="M3:N3"/>
    <mergeCell ref="O3:P3"/>
    <mergeCell ref="W2:AD2"/>
    <mergeCell ref="AC3:AD3"/>
    <mergeCell ref="AB1:AC1"/>
    <mergeCell ref="AJ1:AK1"/>
    <mergeCell ref="Y3:Z3"/>
    <mergeCell ref="AA3:AB3"/>
    <mergeCell ref="AE2:AL2"/>
    <mergeCell ref="C2:F2"/>
    <mergeCell ref="G2:N2"/>
    <mergeCell ref="O2:V2"/>
    <mergeCell ref="D1:E1"/>
    <mergeCell ref="T1:V1"/>
  </mergeCells>
  <conditionalFormatting sqref="AM5:AM50">
    <cfRule type="duplicateValues" dxfId="2" priority="3"/>
  </conditionalFormatting>
  <conditionalFormatting sqref="AM5:AM50">
    <cfRule type="containsText" dxfId="1" priority="1" operator="containsText" text="Check">
      <formula>NOT(ISERROR(SEARCH("Check",AM5)))</formula>
    </cfRule>
    <cfRule type="duplicateValues" dxfId="0" priority="2"/>
  </conditionalFormatting>
  <printOptions horizontalCentered="1"/>
  <pageMargins left="0.23622047244094491" right="0.15748031496062992" top="0.9055118110236221" bottom="0.23622047244094491" header="1.2598425196850394" footer="0.31496062992125984"/>
  <pageSetup paperSize="9" scale="78" orientation="portrait" r:id="rId1"/>
  <headerFooter>
    <oddFooter>&amp;C&amp;P</oddFooter>
  </headerFooter>
  <colBreaks count="4" manualBreakCount="4">
    <brk id="6" max="1048575" man="1"/>
    <brk id="14" max="1048575" man="1"/>
    <brk id="22" max="51" man="1"/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7CA2-31BA-4239-A3A8-061EF9C15A13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F10" sqref="F10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1.28515625" style="162" bestFit="1" customWidth="1"/>
    <col min="7" max="7" width="4.28515625" style="162" bestFit="1" customWidth="1"/>
    <col min="8" max="8" width="5.140625" style="162" bestFit="1" customWidth="1"/>
    <col min="9" max="9" width="4.28515625" style="162" bestFit="1" customWidth="1"/>
    <col min="10" max="10" width="8.42578125" style="162" bestFit="1" customWidth="1"/>
    <col min="11" max="11" width="4.28515625" style="162" bestFit="1" customWidth="1"/>
    <col min="12" max="12" width="8.42578125" style="162" bestFit="1" customWidth="1"/>
    <col min="13" max="13" width="4.28515625" style="162" bestFit="1" customWidth="1"/>
    <col min="14" max="14" width="5.140625" style="162" bestFit="1" customWidth="1"/>
    <col min="15" max="15" width="4.28515625" style="162" bestFit="1" customWidth="1"/>
    <col min="16" max="16" width="5.140625" style="162" bestFit="1" customWidth="1"/>
    <col min="17" max="17" width="4.28515625" style="162" bestFit="1" customWidth="1"/>
    <col min="18" max="18" width="7.28515625" style="162" bestFit="1" customWidth="1"/>
    <col min="19" max="19" width="9.140625" style="162" bestFit="1" customWidth="1"/>
    <col min="20" max="20" width="13.140625" style="162" bestFit="1" customWidth="1"/>
    <col min="21" max="21" width="6.7109375" style="162" bestFit="1" customWidth="1"/>
    <col min="22" max="22" width="11.28515625" style="162" bestFit="1" customWidth="1"/>
    <col min="23" max="23" width="7.85546875" style="162" bestFit="1" customWidth="1"/>
    <col min="24" max="24" width="13.140625" style="162" bestFit="1" customWidth="1"/>
    <col min="25" max="16384" width="9.140625" style="162"/>
  </cols>
  <sheetData>
    <row r="1" spans="1:24" x14ac:dyDescent="0.3">
      <c r="A1" s="162" t="s">
        <v>132</v>
      </c>
      <c r="S1" s="162" t="s">
        <v>134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166" t="s">
        <v>73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107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20302</v>
      </c>
      <c r="D9" s="201">
        <v>2184212.1500534834</v>
      </c>
      <c r="E9" s="151">
        <v>490</v>
      </c>
      <c r="F9" s="201">
        <v>145336.18473767096</v>
      </c>
      <c r="G9" s="151">
        <v>0</v>
      </c>
      <c r="H9" s="201">
        <v>0</v>
      </c>
      <c r="I9" s="151">
        <v>15</v>
      </c>
      <c r="J9" s="201">
        <v>4471.2713074559733</v>
      </c>
      <c r="K9" s="151">
        <v>11</v>
      </c>
      <c r="L9" s="201">
        <v>20299.759604392446</v>
      </c>
      <c r="M9" s="151">
        <v>0</v>
      </c>
      <c r="N9" s="201">
        <v>0</v>
      </c>
      <c r="O9" s="151">
        <v>0</v>
      </c>
      <c r="P9" s="201">
        <v>0</v>
      </c>
      <c r="Q9" s="151">
        <v>3</v>
      </c>
      <c r="R9" s="201">
        <v>228.96908815158508</v>
      </c>
      <c r="S9" s="151">
        <v>20821</v>
      </c>
      <c r="T9" s="201">
        <v>2354548.3347911541</v>
      </c>
      <c r="U9" s="151">
        <v>268</v>
      </c>
      <c r="V9" s="201">
        <v>57301.387613232146</v>
      </c>
      <c r="W9" s="151">
        <v>21089</v>
      </c>
      <c r="X9" s="201">
        <v>2411849.7224043864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2243</v>
      </c>
      <c r="D10" s="201">
        <v>241321.90771954271</v>
      </c>
      <c r="E10" s="151">
        <v>46</v>
      </c>
      <c r="F10" s="201">
        <v>13099.053297698632</v>
      </c>
      <c r="G10" s="151">
        <v>0</v>
      </c>
      <c r="H10" s="201">
        <v>0</v>
      </c>
      <c r="I10" s="151">
        <v>0</v>
      </c>
      <c r="J10" s="201">
        <v>0</v>
      </c>
      <c r="K10" s="151">
        <v>0</v>
      </c>
      <c r="L10" s="201">
        <v>0</v>
      </c>
      <c r="M10" s="151">
        <v>0</v>
      </c>
      <c r="N10" s="201">
        <v>0</v>
      </c>
      <c r="O10" s="151">
        <v>0</v>
      </c>
      <c r="P10" s="201">
        <v>0</v>
      </c>
      <c r="Q10" s="151">
        <v>0</v>
      </c>
      <c r="R10" s="201">
        <v>0</v>
      </c>
      <c r="S10" s="151">
        <v>2289</v>
      </c>
      <c r="T10" s="201">
        <v>254420.96101724132</v>
      </c>
      <c r="U10" s="151">
        <v>6</v>
      </c>
      <c r="V10" s="201">
        <v>690.20058954633669</v>
      </c>
      <c r="W10" s="151">
        <v>2295</v>
      </c>
      <c r="X10" s="201">
        <v>255111.16160678767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0</v>
      </c>
      <c r="D11" s="201">
        <v>0</v>
      </c>
      <c r="E11" s="151">
        <v>0</v>
      </c>
      <c r="F11" s="201">
        <v>0</v>
      </c>
      <c r="G11" s="151">
        <v>0</v>
      </c>
      <c r="H11" s="201">
        <v>0</v>
      </c>
      <c r="I11" s="151">
        <v>0</v>
      </c>
      <c r="J11" s="201">
        <v>0</v>
      </c>
      <c r="K11" s="151">
        <v>0</v>
      </c>
      <c r="L11" s="201">
        <v>0</v>
      </c>
      <c r="M11" s="151">
        <v>0</v>
      </c>
      <c r="N11" s="201">
        <v>0</v>
      </c>
      <c r="O11" s="151">
        <v>0</v>
      </c>
      <c r="P11" s="201">
        <v>0</v>
      </c>
      <c r="Q11" s="151">
        <v>0</v>
      </c>
      <c r="R11" s="201">
        <v>0</v>
      </c>
      <c r="S11" s="151">
        <v>0</v>
      </c>
      <c r="T11" s="201">
        <v>0</v>
      </c>
      <c r="U11" s="151">
        <v>0</v>
      </c>
      <c r="V11" s="201">
        <v>0</v>
      </c>
      <c r="W11" s="151">
        <v>0</v>
      </c>
      <c r="X11" s="201">
        <v>0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453</v>
      </c>
      <c r="D12" s="201">
        <v>48824.388311554729</v>
      </c>
      <c r="E12" s="151">
        <v>208</v>
      </c>
      <c r="F12" s="201">
        <v>61246.579897585616</v>
      </c>
      <c r="G12" s="151">
        <v>0</v>
      </c>
      <c r="H12" s="201">
        <v>0</v>
      </c>
      <c r="I12" s="151">
        <v>3</v>
      </c>
      <c r="J12" s="201">
        <v>141.81881278097487</v>
      </c>
      <c r="K12" s="151">
        <v>3</v>
      </c>
      <c r="L12" s="201">
        <v>643.86336879927205</v>
      </c>
      <c r="M12" s="151">
        <v>0</v>
      </c>
      <c r="N12" s="201">
        <v>0</v>
      </c>
      <c r="O12" s="151">
        <v>0</v>
      </c>
      <c r="P12" s="201">
        <v>0</v>
      </c>
      <c r="Q12" s="151">
        <v>0</v>
      </c>
      <c r="R12" s="201">
        <v>7.2623918372056684</v>
      </c>
      <c r="S12" s="151">
        <v>667</v>
      </c>
      <c r="T12" s="201">
        <v>110863.91278255779</v>
      </c>
      <c r="U12" s="151">
        <v>39</v>
      </c>
      <c r="V12" s="201">
        <v>7787.5445746588421</v>
      </c>
      <c r="W12" s="151">
        <v>706</v>
      </c>
      <c r="X12" s="201">
        <v>118651.45735721663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0</v>
      </c>
      <c r="D13" s="201">
        <v>0</v>
      </c>
      <c r="E13" s="151">
        <v>0</v>
      </c>
      <c r="F13" s="201">
        <v>0</v>
      </c>
      <c r="G13" s="151">
        <v>0</v>
      </c>
      <c r="H13" s="201">
        <v>0</v>
      </c>
      <c r="I13" s="151">
        <v>0</v>
      </c>
      <c r="J13" s="201">
        <v>0</v>
      </c>
      <c r="K13" s="151">
        <v>0</v>
      </c>
      <c r="L13" s="201">
        <v>0</v>
      </c>
      <c r="M13" s="151">
        <v>0</v>
      </c>
      <c r="N13" s="201">
        <v>0</v>
      </c>
      <c r="O13" s="151">
        <v>0</v>
      </c>
      <c r="P13" s="201">
        <v>0</v>
      </c>
      <c r="Q13" s="151">
        <v>0</v>
      </c>
      <c r="R13" s="201">
        <v>0</v>
      </c>
      <c r="S13" s="151">
        <v>0</v>
      </c>
      <c r="T13" s="201">
        <v>0</v>
      </c>
      <c r="U13" s="151">
        <v>0</v>
      </c>
      <c r="V13" s="201">
        <v>0</v>
      </c>
      <c r="W13" s="151">
        <v>0</v>
      </c>
      <c r="X13" s="201">
        <v>0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0</v>
      </c>
      <c r="D14" s="201">
        <v>0</v>
      </c>
      <c r="E14" s="151">
        <v>0</v>
      </c>
      <c r="F14" s="201">
        <v>0</v>
      </c>
      <c r="G14" s="151">
        <v>0</v>
      </c>
      <c r="H14" s="201">
        <v>0</v>
      </c>
      <c r="I14" s="151">
        <v>0</v>
      </c>
      <c r="J14" s="201">
        <v>0</v>
      </c>
      <c r="K14" s="151">
        <v>0</v>
      </c>
      <c r="L14" s="201">
        <v>0</v>
      </c>
      <c r="M14" s="151">
        <v>0</v>
      </c>
      <c r="N14" s="201">
        <v>0</v>
      </c>
      <c r="O14" s="151">
        <v>0</v>
      </c>
      <c r="P14" s="201">
        <v>0</v>
      </c>
      <c r="Q14" s="151">
        <v>0</v>
      </c>
      <c r="R14" s="201">
        <v>0</v>
      </c>
      <c r="S14" s="151">
        <v>0</v>
      </c>
      <c r="T14" s="201">
        <v>0</v>
      </c>
      <c r="U14" s="151">
        <v>0</v>
      </c>
      <c r="V14" s="201">
        <v>0</v>
      </c>
      <c r="W14" s="151">
        <v>0</v>
      </c>
      <c r="X14" s="201">
        <v>0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788</v>
      </c>
      <c r="D15" s="201">
        <v>84830.964486274301</v>
      </c>
      <c r="E15" s="151">
        <v>115</v>
      </c>
      <c r="F15" s="201">
        <v>33960.778491682831</v>
      </c>
      <c r="G15" s="151">
        <v>0</v>
      </c>
      <c r="H15" s="201">
        <v>0</v>
      </c>
      <c r="I15" s="151">
        <v>0</v>
      </c>
      <c r="J15" s="201">
        <v>0</v>
      </c>
      <c r="K15" s="151">
        <v>0</v>
      </c>
      <c r="L15" s="201">
        <v>0</v>
      </c>
      <c r="M15" s="151">
        <v>0</v>
      </c>
      <c r="N15" s="201">
        <v>0</v>
      </c>
      <c r="O15" s="151">
        <v>0</v>
      </c>
      <c r="P15" s="201">
        <v>0</v>
      </c>
      <c r="Q15" s="151">
        <v>0</v>
      </c>
      <c r="R15" s="201">
        <v>0</v>
      </c>
      <c r="S15" s="151">
        <v>903</v>
      </c>
      <c r="T15" s="201">
        <v>118791.74297795714</v>
      </c>
      <c r="U15" s="151">
        <v>20</v>
      </c>
      <c r="V15" s="201">
        <v>3724.1458337312115</v>
      </c>
      <c r="W15" s="151">
        <v>923</v>
      </c>
      <c r="X15" s="201">
        <v>122515.88881168836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0</v>
      </c>
      <c r="D17" s="201">
        <v>0</v>
      </c>
      <c r="E17" s="151">
        <v>0</v>
      </c>
      <c r="F17" s="201">
        <v>0</v>
      </c>
      <c r="G17" s="151">
        <v>0</v>
      </c>
      <c r="H17" s="201">
        <v>0</v>
      </c>
      <c r="I17" s="151">
        <v>0</v>
      </c>
      <c r="J17" s="201">
        <v>0</v>
      </c>
      <c r="K17" s="151">
        <v>0</v>
      </c>
      <c r="L17" s="201">
        <v>0</v>
      </c>
      <c r="M17" s="151">
        <v>0</v>
      </c>
      <c r="N17" s="201">
        <v>0</v>
      </c>
      <c r="O17" s="151">
        <v>0</v>
      </c>
      <c r="P17" s="201">
        <v>0</v>
      </c>
      <c r="Q17" s="151">
        <v>0</v>
      </c>
      <c r="R17" s="201">
        <v>0</v>
      </c>
      <c r="S17" s="151">
        <v>0</v>
      </c>
      <c r="T17" s="201">
        <v>0</v>
      </c>
      <c r="U17" s="151">
        <v>0</v>
      </c>
      <c r="V17" s="201">
        <v>0</v>
      </c>
      <c r="W17" s="151">
        <v>0</v>
      </c>
      <c r="X17" s="201">
        <v>0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378</v>
      </c>
      <c r="D18" s="201">
        <v>40670.563495421455</v>
      </c>
      <c r="E18" s="151">
        <v>99</v>
      </c>
      <c r="F18" s="201">
        <v>28962.988904811478</v>
      </c>
      <c r="G18" s="151">
        <v>0</v>
      </c>
      <c r="H18" s="201">
        <v>0</v>
      </c>
      <c r="I18" s="151">
        <v>6</v>
      </c>
      <c r="J18" s="201">
        <v>1778.3659151521285</v>
      </c>
      <c r="K18" s="151">
        <v>5</v>
      </c>
      <c r="L18" s="201">
        <v>8073.855976047601</v>
      </c>
      <c r="M18" s="151">
        <v>0</v>
      </c>
      <c r="N18" s="201">
        <v>0</v>
      </c>
      <c r="O18" s="151">
        <v>0</v>
      </c>
      <c r="P18" s="201">
        <v>0</v>
      </c>
      <c r="Q18" s="151">
        <v>3</v>
      </c>
      <c r="R18" s="201">
        <v>91.068243010268588</v>
      </c>
      <c r="S18" s="151">
        <v>491</v>
      </c>
      <c r="T18" s="201">
        <v>79576.842534442942</v>
      </c>
      <c r="U18" s="151">
        <v>0</v>
      </c>
      <c r="V18" s="201">
        <v>0</v>
      </c>
      <c r="W18" s="151">
        <v>491</v>
      </c>
      <c r="X18" s="201">
        <v>79576.842534442942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42969</v>
      </c>
      <c r="D19" s="201">
        <v>4622938.8451227536</v>
      </c>
      <c r="E19" s="151">
        <v>4711</v>
      </c>
      <c r="F19" s="201">
        <v>1406841.3895264387</v>
      </c>
      <c r="G19" s="151">
        <v>0</v>
      </c>
      <c r="H19" s="201">
        <v>0</v>
      </c>
      <c r="I19" s="151">
        <v>6</v>
      </c>
      <c r="J19" s="201">
        <v>1820.9838272997745</v>
      </c>
      <c r="K19" s="151">
        <v>5</v>
      </c>
      <c r="L19" s="201">
        <v>8267.3430878664894</v>
      </c>
      <c r="M19" s="151">
        <v>0</v>
      </c>
      <c r="N19" s="201">
        <v>0</v>
      </c>
      <c r="O19" s="151">
        <v>0</v>
      </c>
      <c r="P19" s="201">
        <v>0</v>
      </c>
      <c r="Q19" s="151">
        <v>3</v>
      </c>
      <c r="R19" s="201">
        <v>93.250661345541332</v>
      </c>
      <c r="S19" s="151">
        <v>47694</v>
      </c>
      <c r="T19" s="201">
        <v>6039961.8122257041</v>
      </c>
      <c r="U19" s="151">
        <v>1072</v>
      </c>
      <c r="V19" s="201">
        <v>230513.80017924806</v>
      </c>
      <c r="W19" s="151">
        <v>48766</v>
      </c>
      <c r="X19" s="201">
        <v>6270475.6124049518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27938</v>
      </c>
      <c r="D20" s="201">
        <v>3092701.6140345521</v>
      </c>
      <c r="E20" s="151">
        <v>2513</v>
      </c>
      <c r="F20" s="201">
        <v>749221.43583949108</v>
      </c>
      <c r="G20" s="151">
        <v>0</v>
      </c>
      <c r="H20" s="201">
        <v>0</v>
      </c>
      <c r="I20" s="151">
        <v>8</v>
      </c>
      <c r="J20" s="201">
        <v>2468.9645852661292</v>
      </c>
      <c r="K20" s="151">
        <v>6</v>
      </c>
      <c r="L20" s="201">
        <v>11209.202955116009</v>
      </c>
      <c r="M20" s="151">
        <v>0</v>
      </c>
      <c r="N20" s="201">
        <v>0</v>
      </c>
      <c r="O20" s="151">
        <v>0</v>
      </c>
      <c r="P20" s="201">
        <v>0</v>
      </c>
      <c r="Q20" s="151">
        <v>3</v>
      </c>
      <c r="R20" s="201">
        <v>126.43307258592436</v>
      </c>
      <c r="S20" s="151">
        <v>30468</v>
      </c>
      <c r="T20" s="201">
        <v>3855727.6504870118</v>
      </c>
      <c r="U20" s="151">
        <v>4520</v>
      </c>
      <c r="V20" s="201">
        <v>976457.08749150776</v>
      </c>
      <c r="W20" s="151">
        <v>34988</v>
      </c>
      <c r="X20" s="201">
        <v>4832184.7379785199</v>
      </c>
    </row>
    <row r="21" spans="1:24" s="193" customFormat="1" ht="20.25" customHeight="1" x14ac:dyDescent="0.25">
      <c r="A21" s="152" t="s">
        <v>20</v>
      </c>
      <c r="B21" s="153"/>
      <c r="C21" s="154">
        <v>95071</v>
      </c>
      <c r="D21" s="202">
        <v>10315500.433223581</v>
      </c>
      <c r="E21" s="155">
        <v>8182</v>
      </c>
      <c r="F21" s="202">
        <v>2438668.4106953796</v>
      </c>
      <c r="G21" s="155">
        <v>0</v>
      </c>
      <c r="H21" s="202">
        <v>0</v>
      </c>
      <c r="I21" s="155">
        <v>38</v>
      </c>
      <c r="J21" s="202">
        <v>10681.404447954981</v>
      </c>
      <c r="K21" s="155">
        <v>30</v>
      </c>
      <c r="L21" s="202">
        <v>48494.024992221814</v>
      </c>
      <c r="M21" s="155">
        <v>0</v>
      </c>
      <c r="N21" s="202">
        <v>0</v>
      </c>
      <c r="O21" s="155">
        <v>0</v>
      </c>
      <c r="P21" s="202">
        <v>0</v>
      </c>
      <c r="Q21" s="155">
        <v>12</v>
      </c>
      <c r="R21" s="202">
        <v>546.98345693052499</v>
      </c>
      <c r="S21" s="155">
        <v>103333</v>
      </c>
      <c r="T21" s="202">
        <v>12813891.256816069</v>
      </c>
      <c r="U21" s="155">
        <v>5925</v>
      </c>
      <c r="V21" s="202">
        <v>1276474.1662819244</v>
      </c>
      <c r="W21" s="155">
        <v>109258</v>
      </c>
      <c r="X21" s="202">
        <v>14090365.423097994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0</v>
      </c>
      <c r="D22" s="201">
        <v>0</v>
      </c>
      <c r="E22" s="151">
        <v>0</v>
      </c>
      <c r="F22" s="201">
        <v>0</v>
      </c>
      <c r="G22" s="151">
        <v>0</v>
      </c>
      <c r="H22" s="201">
        <v>0</v>
      </c>
      <c r="I22" s="151">
        <v>0</v>
      </c>
      <c r="J22" s="201">
        <v>0</v>
      </c>
      <c r="K22" s="151">
        <v>0</v>
      </c>
      <c r="L22" s="201">
        <v>0</v>
      </c>
      <c r="M22" s="151">
        <v>0</v>
      </c>
      <c r="N22" s="201">
        <v>0</v>
      </c>
      <c r="O22" s="151">
        <v>0</v>
      </c>
      <c r="P22" s="201">
        <v>0</v>
      </c>
      <c r="Q22" s="151">
        <v>0</v>
      </c>
      <c r="R22" s="201">
        <v>0</v>
      </c>
      <c r="S22" s="151">
        <v>0</v>
      </c>
      <c r="T22" s="201">
        <v>0</v>
      </c>
      <c r="U22" s="151">
        <v>0</v>
      </c>
      <c r="V22" s="201">
        <v>0</v>
      </c>
      <c r="W22" s="151">
        <v>0</v>
      </c>
      <c r="X22" s="201">
        <v>0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0</v>
      </c>
      <c r="D23" s="201">
        <v>0</v>
      </c>
      <c r="E23" s="151">
        <v>0</v>
      </c>
      <c r="F23" s="201">
        <v>0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0</v>
      </c>
      <c r="T23" s="201">
        <v>0</v>
      </c>
      <c r="U23" s="151">
        <v>0</v>
      </c>
      <c r="V23" s="201">
        <v>0</v>
      </c>
      <c r="W23" s="151">
        <v>0</v>
      </c>
      <c r="X23" s="201">
        <v>0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0</v>
      </c>
      <c r="D24" s="201">
        <v>0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0</v>
      </c>
      <c r="T24" s="201">
        <v>0</v>
      </c>
      <c r="U24" s="151">
        <v>0</v>
      </c>
      <c r="V24" s="201">
        <v>0</v>
      </c>
      <c r="W24" s="151">
        <v>0</v>
      </c>
      <c r="X24" s="201">
        <v>0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0</v>
      </c>
      <c r="D25" s="201">
        <v>0</v>
      </c>
      <c r="E25" s="151">
        <v>0</v>
      </c>
      <c r="F25" s="201">
        <v>0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0</v>
      </c>
      <c r="T25" s="201">
        <v>0</v>
      </c>
      <c r="U25" s="151">
        <v>0</v>
      </c>
      <c r="V25" s="201">
        <v>0</v>
      </c>
      <c r="W25" s="151">
        <v>0</v>
      </c>
      <c r="X25" s="201">
        <v>0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0</v>
      </c>
      <c r="D29" s="201">
        <v>0</v>
      </c>
      <c r="E29" s="151">
        <v>0</v>
      </c>
      <c r="F29" s="201">
        <v>0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0</v>
      </c>
      <c r="T29" s="201">
        <v>0</v>
      </c>
      <c r="U29" s="151">
        <v>0</v>
      </c>
      <c r="V29" s="201">
        <v>0</v>
      </c>
      <c r="W29" s="151">
        <v>0</v>
      </c>
      <c r="X29" s="201">
        <v>0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0</v>
      </c>
      <c r="D30" s="201">
        <v>0</v>
      </c>
      <c r="E30" s="151">
        <v>0</v>
      </c>
      <c r="F30" s="201">
        <v>0</v>
      </c>
      <c r="G30" s="151">
        <v>0</v>
      </c>
      <c r="H30" s="201">
        <v>0</v>
      </c>
      <c r="I30" s="151">
        <v>0</v>
      </c>
      <c r="J30" s="201">
        <v>0</v>
      </c>
      <c r="K30" s="151">
        <v>0</v>
      </c>
      <c r="L30" s="201">
        <v>0</v>
      </c>
      <c r="M30" s="151">
        <v>0</v>
      </c>
      <c r="N30" s="201">
        <v>0</v>
      </c>
      <c r="O30" s="151">
        <v>0</v>
      </c>
      <c r="P30" s="201">
        <v>0</v>
      </c>
      <c r="Q30" s="151">
        <v>0</v>
      </c>
      <c r="R30" s="201">
        <v>0</v>
      </c>
      <c r="S30" s="151">
        <v>0</v>
      </c>
      <c r="T30" s="201">
        <v>0</v>
      </c>
      <c r="U30" s="151">
        <v>0</v>
      </c>
      <c r="V30" s="201">
        <v>0</v>
      </c>
      <c r="W30" s="151">
        <v>0</v>
      </c>
      <c r="X30" s="201">
        <v>0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6359</v>
      </c>
      <c r="D31" s="201">
        <v>684139.1601028305</v>
      </c>
      <c r="E31" s="151">
        <v>12540</v>
      </c>
      <c r="F31" s="201">
        <v>3746849.6671636398</v>
      </c>
      <c r="G31" s="151">
        <v>0</v>
      </c>
      <c r="H31" s="201">
        <v>0</v>
      </c>
      <c r="I31" s="151">
        <v>34</v>
      </c>
      <c r="J31" s="201">
        <v>10394.59660776177</v>
      </c>
      <c r="K31" s="151">
        <v>26</v>
      </c>
      <c r="L31" s="201">
        <v>47191.905346995052</v>
      </c>
      <c r="M31" s="151">
        <v>0</v>
      </c>
      <c r="N31" s="201">
        <v>0</v>
      </c>
      <c r="O31" s="151">
        <v>0</v>
      </c>
      <c r="P31" s="201">
        <v>0</v>
      </c>
      <c r="Q31" s="151">
        <v>3</v>
      </c>
      <c r="R31" s="201">
        <v>532.29632990822654</v>
      </c>
      <c r="S31" s="151">
        <v>18962</v>
      </c>
      <c r="T31" s="201">
        <v>4489107.6255511353</v>
      </c>
      <c r="U31" s="151">
        <v>4736</v>
      </c>
      <c r="V31" s="201">
        <v>1023334.6409966758</v>
      </c>
      <c r="W31" s="151">
        <v>23698</v>
      </c>
      <c r="X31" s="201">
        <v>5512442.2665478103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0</v>
      </c>
      <c r="D32" s="201">
        <v>0</v>
      </c>
      <c r="E32" s="151">
        <v>0</v>
      </c>
      <c r="F32" s="201">
        <v>0</v>
      </c>
      <c r="G32" s="151">
        <v>0</v>
      </c>
      <c r="H32" s="201">
        <v>0</v>
      </c>
      <c r="I32" s="151">
        <v>0</v>
      </c>
      <c r="J32" s="201">
        <v>0</v>
      </c>
      <c r="K32" s="151">
        <v>0</v>
      </c>
      <c r="L32" s="201">
        <v>0</v>
      </c>
      <c r="M32" s="151">
        <v>0</v>
      </c>
      <c r="N32" s="201">
        <v>0</v>
      </c>
      <c r="O32" s="151">
        <v>0</v>
      </c>
      <c r="P32" s="201">
        <v>0</v>
      </c>
      <c r="Q32" s="151">
        <v>0</v>
      </c>
      <c r="R32" s="201">
        <v>0</v>
      </c>
      <c r="S32" s="151">
        <v>0</v>
      </c>
      <c r="T32" s="201">
        <v>0</v>
      </c>
      <c r="U32" s="151">
        <v>0</v>
      </c>
      <c r="V32" s="201">
        <v>0</v>
      </c>
      <c r="W32" s="151">
        <v>0</v>
      </c>
      <c r="X32" s="201">
        <v>0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0</v>
      </c>
      <c r="D35" s="201">
        <v>0</v>
      </c>
      <c r="E35" s="151">
        <v>0</v>
      </c>
      <c r="F35" s="201">
        <v>0</v>
      </c>
      <c r="G35" s="151">
        <v>0</v>
      </c>
      <c r="H35" s="201">
        <v>0</v>
      </c>
      <c r="I35" s="151">
        <v>0</v>
      </c>
      <c r="J35" s="201">
        <v>0</v>
      </c>
      <c r="K35" s="151">
        <v>0</v>
      </c>
      <c r="L35" s="201">
        <v>0</v>
      </c>
      <c r="M35" s="151">
        <v>0</v>
      </c>
      <c r="N35" s="201">
        <v>0</v>
      </c>
      <c r="O35" s="151">
        <v>0</v>
      </c>
      <c r="P35" s="201">
        <v>0</v>
      </c>
      <c r="Q35" s="151">
        <v>0</v>
      </c>
      <c r="R35" s="201">
        <v>0</v>
      </c>
      <c r="S35" s="151">
        <v>0</v>
      </c>
      <c r="T35" s="201">
        <v>0</v>
      </c>
      <c r="U35" s="151">
        <v>0</v>
      </c>
      <c r="V35" s="201">
        <v>0</v>
      </c>
      <c r="W35" s="151">
        <v>0</v>
      </c>
      <c r="X35" s="201">
        <v>0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0</v>
      </c>
      <c r="D36" s="201">
        <v>0</v>
      </c>
      <c r="E36" s="151">
        <v>0</v>
      </c>
      <c r="F36" s="201">
        <v>0</v>
      </c>
      <c r="G36" s="151">
        <v>0</v>
      </c>
      <c r="H36" s="201">
        <v>0</v>
      </c>
      <c r="I36" s="151">
        <v>0</v>
      </c>
      <c r="J36" s="201">
        <v>0</v>
      </c>
      <c r="K36" s="151">
        <v>0</v>
      </c>
      <c r="L36" s="201">
        <v>0</v>
      </c>
      <c r="M36" s="151">
        <v>0</v>
      </c>
      <c r="N36" s="201">
        <v>0</v>
      </c>
      <c r="O36" s="151">
        <v>0</v>
      </c>
      <c r="P36" s="201">
        <v>0</v>
      </c>
      <c r="Q36" s="151">
        <v>0</v>
      </c>
      <c r="R36" s="201">
        <v>0</v>
      </c>
      <c r="S36" s="151">
        <v>0</v>
      </c>
      <c r="T36" s="201">
        <v>0</v>
      </c>
      <c r="U36" s="151">
        <v>0</v>
      </c>
      <c r="V36" s="201">
        <v>0</v>
      </c>
      <c r="W36" s="151">
        <v>0</v>
      </c>
      <c r="X36" s="201">
        <v>0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0</v>
      </c>
      <c r="D37" s="201">
        <v>0</v>
      </c>
      <c r="E37" s="151">
        <v>0</v>
      </c>
      <c r="F37" s="201">
        <v>0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0</v>
      </c>
      <c r="T37" s="201">
        <v>0</v>
      </c>
      <c r="U37" s="151">
        <v>0</v>
      </c>
      <c r="V37" s="201">
        <v>0</v>
      </c>
      <c r="W37" s="151">
        <v>0</v>
      </c>
      <c r="X37" s="201">
        <v>0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6359</v>
      </c>
      <c r="D43" s="202">
        <v>684139.1601028305</v>
      </c>
      <c r="E43" s="155">
        <v>12540</v>
      </c>
      <c r="F43" s="202">
        <v>3746849.6671636398</v>
      </c>
      <c r="G43" s="155">
        <v>0</v>
      </c>
      <c r="H43" s="202">
        <v>0</v>
      </c>
      <c r="I43" s="155">
        <v>34</v>
      </c>
      <c r="J43" s="202">
        <v>10394.59660776177</v>
      </c>
      <c r="K43" s="155">
        <v>26</v>
      </c>
      <c r="L43" s="202">
        <v>47191.905346995052</v>
      </c>
      <c r="M43" s="155">
        <v>0</v>
      </c>
      <c r="N43" s="202">
        <v>0</v>
      </c>
      <c r="O43" s="155">
        <v>0</v>
      </c>
      <c r="P43" s="202">
        <v>0</v>
      </c>
      <c r="Q43" s="155">
        <v>3</v>
      </c>
      <c r="R43" s="202">
        <v>532.29632990822654</v>
      </c>
      <c r="S43" s="155">
        <v>18962</v>
      </c>
      <c r="T43" s="202">
        <v>4489107.6255511353</v>
      </c>
      <c r="U43" s="155">
        <v>4736</v>
      </c>
      <c r="V43" s="202">
        <v>1023334.6409966758</v>
      </c>
      <c r="W43" s="155">
        <v>23698</v>
      </c>
      <c r="X43" s="202">
        <v>5512442.2665478103</v>
      </c>
    </row>
    <row r="44" spans="1:24" s="193" customFormat="1" ht="20.25" customHeight="1" x14ac:dyDescent="0.25">
      <c r="A44" s="152" t="s">
        <v>38</v>
      </c>
      <c r="B44" s="153"/>
      <c r="C44" s="154">
        <v>101430</v>
      </c>
      <c r="D44" s="202">
        <v>10999639.59332641</v>
      </c>
      <c r="E44" s="155">
        <v>20722</v>
      </c>
      <c r="F44" s="202">
        <v>6185518.0778590189</v>
      </c>
      <c r="G44" s="155">
        <v>0</v>
      </c>
      <c r="H44" s="202">
        <v>0</v>
      </c>
      <c r="I44" s="155">
        <v>72</v>
      </c>
      <c r="J44" s="202">
        <v>21076.001055716752</v>
      </c>
      <c r="K44" s="155">
        <v>56</v>
      </c>
      <c r="L44" s="202">
        <v>95685.930339216866</v>
      </c>
      <c r="M44" s="155">
        <v>0</v>
      </c>
      <c r="N44" s="202">
        <v>0</v>
      </c>
      <c r="O44" s="155">
        <v>0</v>
      </c>
      <c r="P44" s="202">
        <v>0</v>
      </c>
      <c r="Q44" s="155">
        <v>15</v>
      </c>
      <c r="R44" s="202">
        <v>1079.2797868387515</v>
      </c>
      <c r="S44" s="155">
        <v>122295</v>
      </c>
      <c r="T44" s="202">
        <v>17302998.882367205</v>
      </c>
      <c r="U44" s="155">
        <v>10661</v>
      </c>
      <c r="V44" s="202">
        <v>2299808.8072786001</v>
      </c>
      <c r="W44" s="155">
        <v>132956</v>
      </c>
      <c r="X44" s="202">
        <v>19602807.689645804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14544</v>
      </c>
      <c r="D45" s="201">
        <v>1564780.0569356764</v>
      </c>
      <c r="E45" s="151">
        <v>0</v>
      </c>
      <c r="F45" s="201">
        <v>0</v>
      </c>
      <c r="G45" s="151">
        <v>0</v>
      </c>
      <c r="H45" s="201">
        <v>0</v>
      </c>
      <c r="I45" s="151">
        <v>3</v>
      </c>
      <c r="J45" s="201">
        <v>942.56675840728531</v>
      </c>
      <c r="K45" s="151">
        <v>2</v>
      </c>
      <c r="L45" s="201">
        <v>4279.2926868143859</v>
      </c>
      <c r="M45" s="151">
        <v>0</v>
      </c>
      <c r="N45" s="201">
        <v>0</v>
      </c>
      <c r="O45" s="151">
        <v>0</v>
      </c>
      <c r="P45" s="201">
        <v>0</v>
      </c>
      <c r="Q45" s="151">
        <v>0</v>
      </c>
      <c r="R45" s="201">
        <v>48.2678496459447</v>
      </c>
      <c r="S45" s="151">
        <v>14549</v>
      </c>
      <c r="T45" s="201">
        <v>1570050.1842305439</v>
      </c>
      <c r="U45" s="151">
        <v>367</v>
      </c>
      <c r="V45" s="201">
        <v>78842.643124148788</v>
      </c>
      <c r="W45" s="151">
        <v>14916</v>
      </c>
      <c r="X45" s="201">
        <v>1648892.8273546926</v>
      </c>
    </row>
    <row r="46" spans="1:24" s="193" customFormat="1" ht="20.25" customHeight="1" x14ac:dyDescent="0.25">
      <c r="A46" s="152" t="s">
        <v>40</v>
      </c>
      <c r="B46" s="153"/>
      <c r="C46" s="154">
        <v>14544</v>
      </c>
      <c r="D46" s="202">
        <v>1564780.0569356764</v>
      </c>
      <c r="E46" s="155">
        <v>0</v>
      </c>
      <c r="F46" s="202">
        <v>0</v>
      </c>
      <c r="G46" s="155">
        <v>0</v>
      </c>
      <c r="H46" s="202">
        <v>0</v>
      </c>
      <c r="I46" s="155">
        <v>3</v>
      </c>
      <c r="J46" s="202">
        <v>942.56675840728531</v>
      </c>
      <c r="K46" s="155">
        <v>2</v>
      </c>
      <c r="L46" s="202">
        <v>4279.2926868143859</v>
      </c>
      <c r="M46" s="155">
        <v>0</v>
      </c>
      <c r="N46" s="202">
        <v>0</v>
      </c>
      <c r="O46" s="155">
        <v>0</v>
      </c>
      <c r="P46" s="202">
        <v>0</v>
      </c>
      <c r="Q46" s="155">
        <v>0</v>
      </c>
      <c r="R46" s="202">
        <v>48.2678496459447</v>
      </c>
      <c r="S46" s="155">
        <v>14549</v>
      </c>
      <c r="T46" s="202">
        <v>1570050.1842305439</v>
      </c>
      <c r="U46" s="155">
        <v>367</v>
      </c>
      <c r="V46" s="202">
        <v>78842.643124148788</v>
      </c>
      <c r="W46" s="155">
        <v>14916</v>
      </c>
      <c r="X46" s="202">
        <v>1648892.8273546926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26064</v>
      </c>
      <c r="D48" s="201">
        <v>2717350.6872007716</v>
      </c>
      <c r="E48" s="151">
        <v>501</v>
      </c>
      <c r="F48" s="201">
        <v>148677.02391860372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26565</v>
      </c>
      <c r="T48" s="201">
        <v>2866027.7111193752</v>
      </c>
      <c r="U48" s="151">
        <v>2334</v>
      </c>
      <c r="V48" s="201">
        <v>503852.74500376027</v>
      </c>
      <c r="W48" s="151">
        <v>28899</v>
      </c>
      <c r="X48" s="201">
        <v>3369880.4561231351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26064</v>
      </c>
      <c r="D51" s="202">
        <v>2717350.6872007716</v>
      </c>
      <c r="E51" s="155">
        <v>501</v>
      </c>
      <c r="F51" s="202">
        <v>148677.02391860372</v>
      </c>
      <c r="G51" s="155">
        <v>0</v>
      </c>
      <c r="H51" s="202">
        <v>0</v>
      </c>
      <c r="I51" s="155">
        <v>0</v>
      </c>
      <c r="J51" s="202">
        <v>0</v>
      </c>
      <c r="K51" s="155">
        <v>0</v>
      </c>
      <c r="L51" s="202">
        <v>0</v>
      </c>
      <c r="M51" s="155">
        <v>0</v>
      </c>
      <c r="N51" s="202">
        <v>0</v>
      </c>
      <c r="O51" s="155">
        <v>0</v>
      </c>
      <c r="P51" s="202">
        <v>0</v>
      </c>
      <c r="Q51" s="155">
        <v>0</v>
      </c>
      <c r="R51" s="202">
        <v>0</v>
      </c>
      <c r="S51" s="155">
        <v>26565</v>
      </c>
      <c r="T51" s="202">
        <v>2866027.7111193752</v>
      </c>
      <c r="U51" s="155">
        <v>2334</v>
      </c>
      <c r="V51" s="202">
        <v>503852.74500376027</v>
      </c>
      <c r="W51" s="155">
        <v>28899</v>
      </c>
      <c r="X51" s="202">
        <v>3369880.4561231351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0</v>
      </c>
      <c r="D53" s="201">
        <v>0</v>
      </c>
      <c r="E53" s="151">
        <v>0</v>
      </c>
      <c r="F53" s="201">
        <v>0</v>
      </c>
      <c r="G53" s="151">
        <v>0</v>
      </c>
      <c r="H53" s="201">
        <v>0</v>
      </c>
      <c r="I53" s="151">
        <v>0</v>
      </c>
      <c r="J53" s="201">
        <v>0</v>
      </c>
      <c r="K53" s="151">
        <v>0</v>
      </c>
      <c r="L53" s="201">
        <v>0</v>
      </c>
      <c r="M53" s="151">
        <v>0</v>
      </c>
      <c r="N53" s="201">
        <v>0</v>
      </c>
      <c r="O53" s="151">
        <v>0</v>
      </c>
      <c r="P53" s="201">
        <v>0</v>
      </c>
      <c r="Q53" s="151">
        <v>0</v>
      </c>
      <c r="R53" s="201">
        <v>0</v>
      </c>
      <c r="S53" s="151">
        <v>0</v>
      </c>
      <c r="T53" s="201">
        <v>0</v>
      </c>
      <c r="U53" s="151">
        <v>0</v>
      </c>
      <c r="V53" s="201">
        <v>0</v>
      </c>
      <c r="W53" s="151">
        <v>0</v>
      </c>
      <c r="X53" s="201">
        <v>0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0</v>
      </c>
      <c r="D55" s="202">
        <v>0</v>
      </c>
      <c r="E55" s="155">
        <v>0</v>
      </c>
      <c r="F55" s="202">
        <v>0</v>
      </c>
      <c r="G55" s="155">
        <v>0</v>
      </c>
      <c r="H55" s="202">
        <v>0</v>
      </c>
      <c r="I55" s="155">
        <v>0</v>
      </c>
      <c r="J55" s="202">
        <v>0</v>
      </c>
      <c r="K55" s="155">
        <v>0</v>
      </c>
      <c r="L55" s="202">
        <v>0</v>
      </c>
      <c r="M55" s="155">
        <v>0</v>
      </c>
      <c r="N55" s="202">
        <v>0</v>
      </c>
      <c r="O55" s="155">
        <v>0</v>
      </c>
      <c r="P55" s="202">
        <v>0</v>
      </c>
      <c r="Q55" s="155">
        <v>0</v>
      </c>
      <c r="R55" s="202">
        <v>0</v>
      </c>
      <c r="S55" s="155">
        <v>0</v>
      </c>
      <c r="T55" s="202">
        <v>0</v>
      </c>
      <c r="U55" s="155">
        <v>0</v>
      </c>
      <c r="V55" s="202">
        <v>0</v>
      </c>
      <c r="W55" s="155">
        <v>0</v>
      </c>
      <c r="X55" s="202">
        <v>0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142038</v>
      </c>
      <c r="D58" s="204">
        <v>15281770.337462857</v>
      </c>
      <c r="E58" s="205">
        <v>21223</v>
      </c>
      <c r="F58" s="204">
        <v>6334195.1017776225</v>
      </c>
      <c r="G58" s="205">
        <v>0</v>
      </c>
      <c r="H58" s="204">
        <v>0</v>
      </c>
      <c r="I58" s="205">
        <v>75</v>
      </c>
      <c r="J58" s="204">
        <v>22018.567814124035</v>
      </c>
      <c r="K58" s="205">
        <v>58</v>
      </c>
      <c r="L58" s="204">
        <v>99965.22302603125</v>
      </c>
      <c r="M58" s="205">
        <v>0</v>
      </c>
      <c r="N58" s="204">
        <v>0</v>
      </c>
      <c r="O58" s="205">
        <v>0</v>
      </c>
      <c r="P58" s="204">
        <v>0</v>
      </c>
      <c r="Q58" s="205">
        <v>15</v>
      </c>
      <c r="R58" s="204">
        <v>1127.5476364846963</v>
      </c>
      <c r="S58" s="205">
        <v>163409</v>
      </c>
      <c r="T58" s="204">
        <v>21739076.777717125</v>
      </c>
      <c r="U58" s="205">
        <v>13362</v>
      </c>
      <c r="V58" s="204">
        <v>2882504.1954065091</v>
      </c>
      <c r="W58" s="205">
        <v>176771</v>
      </c>
      <c r="X58" s="204">
        <v>24621580.973123632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W5:X7"/>
    <mergeCell ref="G6:H7"/>
    <mergeCell ref="I6:J7"/>
    <mergeCell ref="K6:L7"/>
    <mergeCell ref="M6:N7"/>
    <mergeCell ref="C5:T5"/>
    <mergeCell ref="U5:V7"/>
    <mergeCell ref="A55:B55"/>
    <mergeCell ref="A57:B57"/>
    <mergeCell ref="E6:F7"/>
    <mergeCell ref="A5:A8"/>
    <mergeCell ref="B5:B8"/>
    <mergeCell ref="A58:B58"/>
    <mergeCell ref="A21:B21"/>
    <mergeCell ref="A43:B43"/>
    <mergeCell ref="A44:B44"/>
    <mergeCell ref="A46:B46"/>
    <mergeCell ref="A51:B51"/>
    <mergeCell ref="O6:P7"/>
    <mergeCell ref="Q6:R7"/>
    <mergeCell ref="S6:T7"/>
    <mergeCell ref="C6:D7"/>
    <mergeCell ref="C2:F4"/>
    <mergeCell ref="G2:T4"/>
    <mergeCell ref="U2:X4"/>
    <mergeCell ref="A4:B4"/>
    <mergeCell ref="A3:B3"/>
    <mergeCell ref="A2:B2"/>
  </mergeCells>
  <printOptions horizontalCentered="1"/>
  <pageMargins left="0.15748031496062992" right="0.15748031496062992" top="0.15748031496062992" bottom="0.27559055118110237" header="0.15748031496062992" footer="0.11811023622047245"/>
  <pageSetup paperSize="9" scale="85" firstPageNumber="40" orientation="landscape" useFirstPageNumber="1" r:id="rId1"/>
  <headerFooter>
    <oddFooter>&amp;C&amp;P</oddFooter>
  </headerFooter>
  <colBreaks count="1" manualBreakCount="1">
    <brk id="6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848E-F825-4027-AE16-90AD7C4D48B5}">
  <dimension ref="A1:AE44"/>
  <sheetViews>
    <sheetView showGridLines="0" zoomScale="90" zoomScaleNormal="90" workbookViewId="0">
      <pane xSplit="2" ySplit="5" topLeftCell="C8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RowHeight="14.25" x14ac:dyDescent="0.2"/>
  <cols>
    <col min="1" max="1" width="5.42578125" style="35" bestFit="1" customWidth="1"/>
    <col min="2" max="2" width="23.85546875" style="35" bestFit="1" customWidth="1"/>
    <col min="3" max="3" width="15.28515625" style="35" customWidth="1"/>
    <col min="4" max="4" width="17.5703125" style="35" customWidth="1"/>
    <col min="5" max="5" width="15" style="35" customWidth="1"/>
    <col min="6" max="6" width="17" style="35" customWidth="1"/>
    <col min="7" max="17" width="10.140625" style="35" customWidth="1"/>
    <col min="18" max="18" width="12.140625" style="35" customWidth="1"/>
    <col min="19" max="25" width="10.140625" style="35" customWidth="1"/>
    <col min="26" max="26" width="11" style="35" customWidth="1"/>
    <col min="27" max="28" width="10.140625" style="35" customWidth="1"/>
    <col min="29" max="29" width="13" style="35" customWidth="1"/>
    <col min="30" max="30" width="14.140625" style="35" customWidth="1"/>
    <col min="31" max="31" width="13.5703125" style="35" customWidth="1"/>
    <col min="32" max="16384" width="9.140625" style="35"/>
  </cols>
  <sheetData>
    <row r="1" spans="1:31" hidden="1" x14ac:dyDescent="0.2"/>
    <row r="2" spans="1:31" s="53" customFormat="1" ht="28.5" customHeight="1" x14ac:dyDescent="0.25">
      <c r="A2" s="67" t="s">
        <v>132</v>
      </c>
      <c r="E2" s="54" t="s">
        <v>161</v>
      </c>
      <c r="G2" s="140"/>
      <c r="H2" s="140"/>
      <c r="I2" s="140"/>
      <c r="J2" s="140"/>
      <c r="K2" s="140"/>
      <c r="L2" s="53" t="s">
        <v>161</v>
      </c>
      <c r="O2" s="55"/>
      <c r="P2" s="55"/>
      <c r="Q2" s="55"/>
      <c r="R2" s="55"/>
      <c r="S2" s="55"/>
      <c r="T2" s="53" t="s">
        <v>161</v>
      </c>
      <c r="W2" s="56"/>
      <c r="X2" s="56"/>
      <c r="Y2" s="56"/>
      <c r="Z2" s="53" t="s">
        <v>161</v>
      </c>
      <c r="AD2" s="53" t="s">
        <v>161</v>
      </c>
    </row>
    <row r="3" spans="1:31" ht="51.75" customHeight="1" x14ac:dyDescent="0.25">
      <c r="A3" s="57"/>
      <c r="C3" s="137" t="s">
        <v>174</v>
      </c>
      <c r="D3" s="138"/>
      <c r="E3" s="138"/>
      <c r="F3" s="138"/>
      <c r="G3" s="137" t="s">
        <v>175</v>
      </c>
      <c r="H3" s="137"/>
      <c r="I3" s="137"/>
      <c r="J3" s="137"/>
      <c r="K3" s="137"/>
      <c r="L3" s="137"/>
      <c r="M3" s="137"/>
      <c r="N3" s="137"/>
      <c r="O3" s="137" t="s">
        <v>176</v>
      </c>
      <c r="P3" s="138"/>
      <c r="Q3" s="138"/>
      <c r="R3" s="138"/>
      <c r="S3" s="138"/>
      <c r="T3" s="138"/>
      <c r="U3" s="138"/>
      <c r="V3" s="138"/>
      <c r="W3" s="137" t="s">
        <v>177</v>
      </c>
      <c r="X3" s="137"/>
      <c r="Y3" s="137"/>
      <c r="Z3" s="137"/>
      <c r="AA3" s="137"/>
      <c r="AB3" s="137"/>
      <c r="AC3" s="137" t="s">
        <v>178</v>
      </c>
      <c r="AD3" s="138"/>
      <c r="AE3" s="138"/>
    </row>
    <row r="4" spans="1:31" x14ac:dyDescent="0.2">
      <c r="A4" s="144" t="s">
        <v>129</v>
      </c>
      <c r="B4" s="144" t="s">
        <v>47</v>
      </c>
      <c r="C4" s="139" t="s">
        <v>137</v>
      </c>
      <c r="D4" s="139"/>
      <c r="E4" s="139" t="s">
        <v>162</v>
      </c>
      <c r="F4" s="139"/>
      <c r="G4" s="139" t="s">
        <v>139</v>
      </c>
      <c r="H4" s="139"/>
      <c r="I4" s="139" t="s">
        <v>140</v>
      </c>
      <c r="J4" s="139"/>
      <c r="K4" s="139" t="s">
        <v>44</v>
      </c>
      <c r="L4" s="139"/>
      <c r="M4" s="139" t="s">
        <v>62</v>
      </c>
      <c r="N4" s="139"/>
      <c r="O4" s="139" t="s">
        <v>101</v>
      </c>
      <c r="P4" s="139"/>
      <c r="Q4" s="139" t="s">
        <v>102</v>
      </c>
      <c r="R4" s="139"/>
      <c r="S4" s="139" t="s">
        <v>103</v>
      </c>
      <c r="T4" s="139"/>
      <c r="U4" s="139" t="s">
        <v>104</v>
      </c>
      <c r="V4" s="139"/>
      <c r="W4" s="139" t="s">
        <v>141</v>
      </c>
      <c r="X4" s="139"/>
      <c r="Y4" s="141" t="s">
        <v>143</v>
      </c>
      <c r="Z4" s="142"/>
      <c r="AA4" s="141" t="s">
        <v>144</v>
      </c>
      <c r="AB4" s="142"/>
      <c r="AC4" s="141" t="s">
        <v>163</v>
      </c>
      <c r="AD4" s="142"/>
      <c r="AE4" s="58" t="s">
        <v>142</v>
      </c>
    </row>
    <row r="5" spans="1:31" x14ac:dyDescent="0.2">
      <c r="A5" s="145"/>
      <c r="B5" s="145"/>
      <c r="C5" s="59" t="s">
        <v>164</v>
      </c>
      <c r="D5" s="59" t="s">
        <v>72</v>
      </c>
      <c r="E5" s="59" t="s">
        <v>164</v>
      </c>
      <c r="F5" s="59" t="s">
        <v>72</v>
      </c>
      <c r="G5" s="59" t="s">
        <v>164</v>
      </c>
      <c r="H5" s="59" t="s">
        <v>72</v>
      </c>
      <c r="I5" s="59" t="s">
        <v>164</v>
      </c>
      <c r="J5" s="59" t="s">
        <v>72</v>
      </c>
      <c r="K5" s="59" t="s">
        <v>164</v>
      </c>
      <c r="L5" s="59" t="s">
        <v>72</v>
      </c>
      <c r="M5" s="59" t="s">
        <v>164</v>
      </c>
      <c r="N5" s="59" t="s">
        <v>72</v>
      </c>
      <c r="O5" s="59" t="s">
        <v>164</v>
      </c>
      <c r="P5" s="59" t="s">
        <v>72</v>
      </c>
      <c r="Q5" s="59" t="s">
        <v>164</v>
      </c>
      <c r="R5" s="59" t="s">
        <v>72</v>
      </c>
      <c r="S5" s="59" t="s">
        <v>164</v>
      </c>
      <c r="T5" s="59" t="s">
        <v>72</v>
      </c>
      <c r="U5" s="59" t="s">
        <v>164</v>
      </c>
      <c r="V5" s="59" t="s">
        <v>72</v>
      </c>
      <c r="W5" s="59" t="s">
        <v>164</v>
      </c>
      <c r="X5" s="59" t="s">
        <v>72</v>
      </c>
      <c r="Y5" s="60" t="s">
        <v>164</v>
      </c>
      <c r="Z5" s="61" t="s">
        <v>72</v>
      </c>
      <c r="AA5" s="60" t="s">
        <v>164</v>
      </c>
      <c r="AB5" s="61" t="s">
        <v>72</v>
      </c>
      <c r="AC5" s="60" t="s">
        <v>164</v>
      </c>
      <c r="AD5" s="61" t="s">
        <v>72</v>
      </c>
      <c r="AE5" s="58" t="s">
        <v>72</v>
      </c>
    </row>
    <row r="6" spans="1:31" x14ac:dyDescent="0.2">
      <c r="A6" s="39">
        <v>1</v>
      </c>
      <c r="B6" s="45" t="s">
        <v>165</v>
      </c>
      <c r="C6" s="62">
        <v>911.30012150668267</v>
      </c>
      <c r="D6" s="68">
        <v>8.2017010935601444</v>
      </c>
      <c r="E6" s="62">
        <v>94.371997254632788</v>
      </c>
      <c r="F6" s="68">
        <v>4.838709677419355</v>
      </c>
      <c r="G6" s="62">
        <v>1750</v>
      </c>
      <c r="H6" s="68">
        <v>14.875</v>
      </c>
      <c r="I6" s="62">
        <v>399.99999999999994</v>
      </c>
      <c r="J6" s="68">
        <v>14</v>
      </c>
      <c r="K6" s="62">
        <v>204.99999999999997</v>
      </c>
      <c r="L6" s="68">
        <v>0.7350000000000001</v>
      </c>
      <c r="M6" s="62">
        <v>2355</v>
      </c>
      <c r="N6" s="68">
        <v>28.335000000000001</v>
      </c>
      <c r="O6" s="62">
        <v>297.9516191962544</v>
      </c>
      <c r="P6" s="68">
        <v>19.87999762500295</v>
      </c>
      <c r="Q6" s="62">
        <v>2900.3014267532999</v>
      </c>
      <c r="R6" s="68">
        <v>120.50384414836154</v>
      </c>
      <c r="S6" s="62">
        <v>2.3999999990592</v>
      </c>
      <c r="T6" s="68">
        <v>2.4390243902439024</v>
      </c>
      <c r="U6" s="62">
        <v>11.689999999999996</v>
      </c>
      <c r="V6" s="68">
        <v>17.5</v>
      </c>
      <c r="W6" s="62">
        <v>10</v>
      </c>
      <c r="X6" s="68">
        <v>1</v>
      </c>
      <c r="Y6" s="62">
        <v>5447.9392427195071</v>
      </c>
      <c r="Z6" s="68">
        <v>258.53095525425772</v>
      </c>
      <c r="AA6" s="62">
        <v>0</v>
      </c>
      <c r="AB6" s="68">
        <v>0</v>
      </c>
      <c r="AC6" s="62">
        <v>12799.999999999998</v>
      </c>
      <c r="AD6" s="68">
        <v>129.99999999999997</v>
      </c>
      <c r="AE6" s="74">
        <v>20</v>
      </c>
    </row>
    <row r="7" spans="1:31" x14ac:dyDescent="0.2">
      <c r="A7" s="39">
        <v>2</v>
      </c>
      <c r="B7" s="45" t="s">
        <v>166</v>
      </c>
      <c r="C7" s="62">
        <v>1458.0801944106922</v>
      </c>
      <c r="D7" s="68">
        <v>13.122721749696233</v>
      </c>
      <c r="E7" s="62">
        <v>188.74399450926558</v>
      </c>
      <c r="F7" s="68">
        <v>9.67741935483871</v>
      </c>
      <c r="G7" s="62">
        <v>6000</v>
      </c>
      <c r="H7" s="68">
        <v>51</v>
      </c>
      <c r="I7" s="62">
        <v>1800.0000000000002</v>
      </c>
      <c r="J7" s="68">
        <v>63</v>
      </c>
      <c r="K7" s="62">
        <v>500</v>
      </c>
      <c r="L7" s="68">
        <v>1.5000000000000002</v>
      </c>
      <c r="M7" s="62">
        <v>8300</v>
      </c>
      <c r="N7" s="68">
        <v>115.5</v>
      </c>
      <c r="O7" s="62">
        <v>1191.8064767850176</v>
      </c>
      <c r="P7" s="68">
        <v>79.599990490454459</v>
      </c>
      <c r="Q7" s="62">
        <v>8700.9042802598979</v>
      </c>
      <c r="R7" s="68">
        <v>361.5115324450847</v>
      </c>
      <c r="S7" s="62">
        <v>11.999999995295999</v>
      </c>
      <c r="T7" s="68">
        <v>12.195121951219511</v>
      </c>
      <c r="U7" s="62">
        <v>46.759999999999984</v>
      </c>
      <c r="V7" s="68">
        <v>70</v>
      </c>
      <c r="W7" s="62">
        <v>60</v>
      </c>
      <c r="X7" s="68">
        <v>6</v>
      </c>
      <c r="Y7" s="62">
        <v>21490.884586664724</v>
      </c>
      <c r="Z7" s="68">
        <v>1019.8459773343501</v>
      </c>
      <c r="AA7" s="62">
        <v>4126.400664018498</v>
      </c>
      <c r="AB7" s="68">
        <v>332.00583108733491</v>
      </c>
      <c r="AC7" s="62">
        <v>25599.999999999996</v>
      </c>
      <c r="AD7" s="68">
        <v>259.99999999999994</v>
      </c>
      <c r="AE7" s="74">
        <v>40</v>
      </c>
    </row>
    <row r="8" spans="1:31" x14ac:dyDescent="0.2">
      <c r="A8" s="39">
        <v>3</v>
      </c>
      <c r="B8" s="45" t="s">
        <v>167</v>
      </c>
      <c r="C8" s="62">
        <v>4556.5006075334122</v>
      </c>
      <c r="D8" s="68">
        <v>41.008505467800724</v>
      </c>
      <c r="E8" s="62">
        <v>0</v>
      </c>
      <c r="F8" s="68">
        <v>0</v>
      </c>
      <c r="G8" s="62">
        <v>8000</v>
      </c>
      <c r="H8" s="68">
        <v>68</v>
      </c>
      <c r="I8" s="62">
        <v>1500</v>
      </c>
      <c r="J8" s="68">
        <v>52.5</v>
      </c>
      <c r="K8" s="62">
        <v>500</v>
      </c>
      <c r="L8" s="68">
        <v>1.5000000000000002</v>
      </c>
      <c r="M8" s="62">
        <v>10000</v>
      </c>
      <c r="N8" s="68">
        <v>122</v>
      </c>
      <c r="O8" s="62">
        <v>1340.7822863831448</v>
      </c>
      <c r="P8" s="68">
        <v>89.392129320620271</v>
      </c>
      <c r="Q8" s="62">
        <v>6482.1736887936258</v>
      </c>
      <c r="R8" s="68">
        <v>269.32609167158807</v>
      </c>
      <c r="S8" s="62">
        <v>14.399999994355198</v>
      </c>
      <c r="T8" s="68">
        <v>14.634146341463412</v>
      </c>
      <c r="U8" s="62">
        <v>2.3379999999999992</v>
      </c>
      <c r="V8" s="68">
        <v>3.5</v>
      </c>
      <c r="W8" s="62">
        <v>60</v>
      </c>
      <c r="X8" s="68">
        <v>6</v>
      </c>
      <c r="Y8" s="62">
        <v>21490.884586664724</v>
      </c>
      <c r="Z8" s="68">
        <v>1019.8459773343501</v>
      </c>
      <c r="AA8" s="62">
        <v>3094.8004980138735</v>
      </c>
      <c r="AB8" s="68">
        <v>249.0043733155012</v>
      </c>
      <c r="AC8" s="62">
        <v>51199.999999999993</v>
      </c>
      <c r="AD8" s="68">
        <v>519.99999999999989</v>
      </c>
      <c r="AE8" s="74">
        <v>80</v>
      </c>
    </row>
    <row r="9" spans="1:31" x14ac:dyDescent="0.2">
      <c r="A9" s="39">
        <v>4</v>
      </c>
      <c r="B9" s="45" t="s">
        <v>168</v>
      </c>
      <c r="C9" s="62">
        <v>7290.4009720534614</v>
      </c>
      <c r="D9" s="68">
        <v>65.613608748481155</v>
      </c>
      <c r="E9" s="62">
        <v>0</v>
      </c>
      <c r="F9" s="68">
        <v>0</v>
      </c>
      <c r="G9" s="62">
        <v>7000</v>
      </c>
      <c r="H9" s="68">
        <v>59.5</v>
      </c>
      <c r="I9" s="62">
        <v>1500</v>
      </c>
      <c r="J9" s="68">
        <v>52.5</v>
      </c>
      <c r="K9" s="62">
        <v>400</v>
      </c>
      <c r="L9" s="68">
        <v>1.2</v>
      </c>
      <c r="M9" s="62">
        <v>7900</v>
      </c>
      <c r="N9" s="68">
        <v>104.7</v>
      </c>
      <c r="O9" s="62">
        <v>1042.8306671868904</v>
      </c>
      <c r="P9" s="68">
        <v>69.599991685120997</v>
      </c>
      <c r="Q9" s="62">
        <v>6090.6329961819292</v>
      </c>
      <c r="R9" s="68">
        <v>253.0580727115593</v>
      </c>
      <c r="S9" s="62">
        <v>23.999999990591999</v>
      </c>
      <c r="T9" s="68">
        <v>24.390243902439021</v>
      </c>
      <c r="U9" s="62">
        <v>0</v>
      </c>
      <c r="V9" s="68">
        <v>0</v>
      </c>
      <c r="W9" s="62">
        <v>50</v>
      </c>
      <c r="X9" s="68">
        <v>5</v>
      </c>
      <c r="Y9" s="62">
        <v>21490.884586664724</v>
      </c>
      <c r="Z9" s="68">
        <v>1019.8459773343501</v>
      </c>
      <c r="AA9" s="62">
        <v>2063.200332009249</v>
      </c>
      <c r="AB9" s="68">
        <v>166.00291554366746</v>
      </c>
      <c r="AC9" s="62">
        <v>25599.999999999996</v>
      </c>
      <c r="AD9" s="68">
        <v>259.99999999999994</v>
      </c>
      <c r="AE9" s="74">
        <v>40</v>
      </c>
    </row>
    <row r="10" spans="1:31" x14ac:dyDescent="0.2">
      <c r="A10" s="39">
        <v>5</v>
      </c>
      <c r="B10" s="45" t="s">
        <v>77</v>
      </c>
      <c r="C10" s="62">
        <v>4556.5006075334122</v>
      </c>
      <c r="D10" s="68">
        <v>41.008505467800724</v>
      </c>
      <c r="E10" s="62">
        <v>471.85998627316405</v>
      </c>
      <c r="F10" s="68">
        <v>24.193548387096772</v>
      </c>
      <c r="G10" s="62">
        <v>8000</v>
      </c>
      <c r="H10" s="68">
        <v>68</v>
      </c>
      <c r="I10" s="62">
        <v>1599.9999999999998</v>
      </c>
      <c r="J10" s="68">
        <v>56</v>
      </c>
      <c r="K10" s="62">
        <v>555</v>
      </c>
      <c r="L10" s="68">
        <v>1.6650000000000003</v>
      </c>
      <c r="M10" s="62">
        <v>10155</v>
      </c>
      <c r="N10" s="68">
        <v>125.66499999999999</v>
      </c>
      <c r="O10" s="62">
        <v>1489.7580959812717</v>
      </c>
      <c r="P10" s="68">
        <v>99.324588134022548</v>
      </c>
      <c r="Q10" s="62">
        <v>5800.6028535065998</v>
      </c>
      <c r="R10" s="68">
        <v>241.00768829672307</v>
      </c>
      <c r="S10" s="62">
        <v>23.999999990591999</v>
      </c>
      <c r="T10" s="68">
        <v>24.390243902439021</v>
      </c>
      <c r="U10" s="62">
        <v>116.89999999999993</v>
      </c>
      <c r="V10" s="68">
        <v>175</v>
      </c>
      <c r="W10" s="62">
        <v>80</v>
      </c>
      <c r="X10" s="68">
        <v>8</v>
      </c>
      <c r="Y10" s="62">
        <v>32236.326879997083</v>
      </c>
      <c r="Z10" s="68">
        <v>1531.4274272529451</v>
      </c>
      <c r="AA10" s="62">
        <v>4126.400664018498</v>
      </c>
      <c r="AB10" s="68">
        <v>332.00583108733491</v>
      </c>
      <c r="AC10" s="62">
        <v>25599.999999999996</v>
      </c>
      <c r="AD10" s="68">
        <v>259.99999999999994</v>
      </c>
      <c r="AE10" s="74">
        <v>40</v>
      </c>
    </row>
    <row r="11" spans="1:31" x14ac:dyDescent="0.2">
      <c r="A11" s="39">
        <v>6</v>
      </c>
      <c r="B11" s="45" t="s">
        <v>78</v>
      </c>
      <c r="C11" s="62">
        <v>7290.4009720534614</v>
      </c>
      <c r="D11" s="68">
        <v>65.613608748481155</v>
      </c>
      <c r="E11" s="62">
        <v>37.748798901853121</v>
      </c>
      <c r="F11" s="68">
        <v>1.935483870967742</v>
      </c>
      <c r="G11" s="62">
        <v>5000</v>
      </c>
      <c r="H11" s="68">
        <v>42.5</v>
      </c>
      <c r="I11" s="62">
        <v>1200</v>
      </c>
      <c r="J11" s="68">
        <v>42</v>
      </c>
      <c r="K11" s="62">
        <v>970.00000000000011</v>
      </c>
      <c r="L11" s="68">
        <v>2.91</v>
      </c>
      <c r="M11" s="62">
        <v>7170</v>
      </c>
      <c r="N11" s="68">
        <v>87.41</v>
      </c>
      <c r="O11" s="62">
        <v>1042.8306671868904</v>
      </c>
      <c r="P11" s="68">
        <v>69.527211693815786</v>
      </c>
      <c r="Q11" s="62">
        <v>13051.35642038985</v>
      </c>
      <c r="R11" s="68">
        <v>542.26729866762696</v>
      </c>
      <c r="S11" s="62">
        <v>59.999999976479991</v>
      </c>
      <c r="T11" s="68">
        <v>60.975609756097555</v>
      </c>
      <c r="U11" s="62">
        <v>2.3379999999999992</v>
      </c>
      <c r="V11" s="68">
        <v>3.5</v>
      </c>
      <c r="W11" s="62">
        <v>100</v>
      </c>
      <c r="X11" s="68">
        <v>10</v>
      </c>
      <c r="Y11" s="62">
        <v>26863.605733330907</v>
      </c>
      <c r="Z11" s="68">
        <v>1274.8074716679378</v>
      </c>
      <c r="AA11" s="62">
        <v>3094.8004980138735</v>
      </c>
      <c r="AB11" s="68">
        <v>249.0043733155012</v>
      </c>
      <c r="AC11" s="62">
        <v>51199.999999999993</v>
      </c>
      <c r="AD11" s="68">
        <v>519.99999999999989</v>
      </c>
      <c r="AE11" s="74">
        <v>90</v>
      </c>
    </row>
    <row r="12" spans="1:31" x14ac:dyDescent="0.2">
      <c r="A12" s="39">
        <v>7</v>
      </c>
      <c r="B12" s="45" t="s">
        <v>79</v>
      </c>
      <c r="C12" s="62">
        <v>5467.8007290400947</v>
      </c>
      <c r="D12" s="68">
        <v>49.210206561360863</v>
      </c>
      <c r="E12" s="62">
        <v>943.71997254632811</v>
      </c>
      <c r="F12" s="68">
        <v>48.387096774193544</v>
      </c>
      <c r="G12" s="62">
        <v>16000</v>
      </c>
      <c r="H12" s="68">
        <v>136</v>
      </c>
      <c r="I12" s="62">
        <v>3500</v>
      </c>
      <c r="J12" s="68">
        <v>105</v>
      </c>
      <c r="K12" s="62">
        <v>1500</v>
      </c>
      <c r="L12" s="68">
        <v>4.5</v>
      </c>
      <c r="M12" s="62">
        <v>20500</v>
      </c>
      <c r="N12" s="68">
        <v>267.5</v>
      </c>
      <c r="O12" s="62">
        <v>1936.6855247756537</v>
      </c>
      <c r="P12" s="68">
        <v>129.12196457422931</v>
      </c>
      <c r="Q12" s="62">
        <v>11601.2057070132</v>
      </c>
      <c r="R12" s="68">
        <v>482.01537659344615</v>
      </c>
      <c r="S12" s="62">
        <v>59.999999976479991</v>
      </c>
      <c r="T12" s="68">
        <v>60.975609756097555</v>
      </c>
      <c r="U12" s="62">
        <v>187.03999999999994</v>
      </c>
      <c r="V12" s="68">
        <v>280</v>
      </c>
      <c r="W12" s="62">
        <v>100</v>
      </c>
      <c r="X12" s="68">
        <v>10</v>
      </c>
      <c r="Y12" s="62">
        <v>30087.238421330614</v>
      </c>
      <c r="Z12" s="68">
        <v>1427.78436826809</v>
      </c>
      <c r="AA12" s="62">
        <v>4126.400664018498</v>
      </c>
      <c r="AB12" s="68">
        <v>332.00583108733491</v>
      </c>
      <c r="AC12" s="62">
        <v>51199.999999999993</v>
      </c>
      <c r="AD12" s="68">
        <v>519.99999999999989</v>
      </c>
      <c r="AE12" s="74">
        <v>90</v>
      </c>
    </row>
    <row r="13" spans="1:31" x14ac:dyDescent="0.2">
      <c r="A13" s="39">
        <v>8</v>
      </c>
      <c r="B13" s="45" t="s">
        <v>80</v>
      </c>
      <c r="C13" s="62">
        <v>6379.100850546778</v>
      </c>
      <c r="D13" s="68">
        <v>57.411907654921016</v>
      </c>
      <c r="E13" s="62">
        <v>1392.930679478379</v>
      </c>
      <c r="F13" s="68">
        <v>77.41935483870968</v>
      </c>
      <c r="G13" s="62">
        <v>16000</v>
      </c>
      <c r="H13" s="68">
        <v>136</v>
      </c>
      <c r="I13" s="62">
        <v>3000.04</v>
      </c>
      <c r="J13" s="68">
        <v>105</v>
      </c>
      <c r="K13" s="62">
        <v>1500</v>
      </c>
      <c r="L13" s="68">
        <v>4.5</v>
      </c>
      <c r="M13" s="62">
        <v>20500</v>
      </c>
      <c r="N13" s="68">
        <v>254.5</v>
      </c>
      <c r="O13" s="62">
        <v>3801.8626609442063</v>
      </c>
      <c r="P13" s="68">
        <v>198.41997629542684</v>
      </c>
      <c r="Q13" s="62">
        <v>8700.9042802598979</v>
      </c>
      <c r="R13" s="68">
        <v>361.5115324450847</v>
      </c>
      <c r="S13" s="62">
        <v>59.999999976479991</v>
      </c>
      <c r="T13" s="68">
        <v>60.975609756097555</v>
      </c>
      <c r="U13" s="62">
        <v>187.03999999999994</v>
      </c>
      <c r="V13" s="68">
        <v>280</v>
      </c>
      <c r="W13" s="62">
        <v>100</v>
      </c>
      <c r="X13" s="68">
        <v>10</v>
      </c>
      <c r="Y13" s="62">
        <v>30087.238421330614</v>
      </c>
      <c r="Z13" s="68">
        <v>1427.78436826809</v>
      </c>
      <c r="AA13" s="62">
        <v>3440.386553625422</v>
      </c>
      <c r="AB13" s="68">
        <v>276.80986166906547</v>
      </c>
      <c r="AC13" s="62">
        <v>51199.999999999993</v>
      </c>
      <c r="AD13" s="68">
        <v>519.99999999999989</v>
      </c>
      <c r="AE13" s="74">
        <v>80</v>
      </c>
    </row>
    <row r="14" spans="1:31" x14ac:dyDescent="0.2">
      <c r="A14" s="39">
        <v>9</v>
      </c>
      <c r="B14" s="45" t="s">
        <v>81</v>
      </c>
      <c r="C14" s="62">
        <v>8201.7010935601429</v>
      </c>
      <c r="D14" s="68">
        <v>73.815309842041302</v>
      </c>
      <c r="E14" s="62">
        <v>566.23198352779684</v>
      </c>
      <c r="F14" s="68">
        <v>29.032258064516132</v>
      </c>
      <c r="G14" s="62">
        <v>20000</v>
      </c>
      <c r="H14" s="68">
        <v>165.66500000000002</v>
      </c>
      <c r="I14" s="62">
        <v>4000</v>
      </c>
      <c r="J14" s="68">
        <v>140</v>
      </c>
      <c r="K14" s="62">
        <v>1600</v>
      </c>
      <c r="L14" s="68">
        <v>4.8</v>
      </c>
      <c r="M14" s="62">
        <v>25599.999999999996</v>
      </c>
      <c r="N14" s="68">
        <v>297.8</v>
      </c>
      <c r="O14" s="62">
        <v>3724.39523995318</v>
      </c>
      <c r="P14" s="68">
        <v>248.31147033505636</v>
      </c>
      <c r="Q14" s="62">
        <v>11601.2057070132</v>
      </c>
      <c r="R14" s="68">
        <v>482.01537659344615</v>
      </c>
      <c r="S14" s="62">
        <v>59.999999976479991</v>
      </c>
      <c r="T14" s="68">
        <v>60.975609756097555</v>
      </c>
      <c r="U14" s="62">
        <v>23.379999999999992</v>
      </c>
      <c r="V14" s="68">
        <v>35</v>
      </c>
      <c r="W14" s="62">
        <v>120</v>
      </c>
      <c r="X14" s="68">
        <v>12</v>
      </c>
      <c r="Y14" s="62">
        <v>30087.238421330614</v>
      </c>
      <c r="Z14" s="68">
        <v>1427.78436826809</v>
      </c>
      <c r="AA14" s="62">
        <v>5158.000830023122</v>
      </c>
      <c r="AB14" s="68">
        <v>415.00728885916857</v>
      </c>
      <c r="AC14" s="62">
        <v>76799.999999999985</v>
      </c>
      <c r="AD14" s="68">
        <v>779.99999999999989</v>
      </c>
      <c r="AE14" s="74">
        <v>150</v>
      </c>
    </row>
    <row r="15" spans="1:31" x14ac:dyDescent="0.2">
      <c r="A15" s="39">
        <v>10</v>
      </c>
      <c r="B15" s="45" t="s">
        <v>82</v>
      </c>
      <c r="C15" s="62">
        <v>7290.4009720534614</v>
      </c>
      <c r="D15" s="68">
        <v>65.613608748481155</v>
      </c>
      <c r="E15" s="62">
        <v>1204.1866849691191</v>
      </c>
      <c r="F15" s="68">
        <v>67.741935483870961</v>
      </c>
      <c r="G15" s="62">
        <v>16000</v>
      </c>
      <c r="H15" s="68">
        <v>136</v>
      </c>
      <c r="I15" s="62">
        <v>2000</v>
      </c>
      <c r="J15" s="68">
        <v>70</v>
      </c>
      <c r="K15" s="62">
        <v>1500</v>
      </c>
      <c r="L15" s="68">
        <v>4.5</v>
      </c>
      <c r="M15" s="62">
        <v>19500</v>
      </c>
      <c r="N15" s="68">
        <v>219.5</v>
      </c>
      <c r="O15" s="62">
        <v>2240.596176355833</v>
      </c>
      <c r="P15" s="68">
        <v>149.38418055356988</v>
      </c>
      <c r="Q15" s="62">
        <v>11601.2057070132</v>
      </c>
      <c r="R15" s="68">
        <v>482.01537659344615</v>
      </c>
      <c r="S15" s="62">
        <v>59.999999976479991</v>
      </c>
      <c r="T15" s="68">
        <v>60.975609756097555</v>
      </c>
      <c r="U15" s="62">
        <v>187.03999999999994</v>
      </c>
      <c r="V15" s="68">
        <v>280</v>
      </c>
      <c r="W15" s="62">
        <v>120</v>
      </c>
      <c r="X15" s="68">
        <v>12</v>
      </c>
      <c r="Y15" s="62">
        <v>30087.238421330614</v>
      </c>
      <c r="Z15" s="68">
        <v>1427.78436826809</v>
      </c>
      <c r="AA15" s="62">
        <v>5158.000830023122</v>
      </c>
      <c r="AB15" s="68">
        <v>415.00728885916857</v>
      </c>
      <c r="AC15" s="62">
        <v>51199.999999999993</v>
      </c>
      <c r="AD15" s="68">
        <v>519.99999999999989</v>
      </c>
      <c r="AE15" s="74">
        <v>90</v>
      </c>
    </row>
    <row r="16" spans="1:31" x14ac:dyDescent="0.2">
      <c r="A16" s="39">
        <v>11</v>
      </c>
      <c r="B16" s="45" t="s">
        <v>169</v>
      </c>
      <c r="C16" s="62">
        <v>7290.4009720534614</v>
      </c>
      <c r="D16" s="68">
        <v>65.613608748481155</v>
      </c>
      <c r="E16" s="62">
        <v>1158.8881262868895</v>
      </c>
      <c r="F16" s="68">
        <v>77.41935483870968</v>
      </c>
      <c r="G16" s="62">
        <v>10000</v>
      </c>
      <c r="H16" s="68">
        <v>85</v>
      </c>
      <c r="I16" s="62">
        <v>2000.04</v>
      </c>
      <c r="J16" s="68">
        <v>70</v>
      </c>
      <c r="K16" s="62">
        <v>1500</v>
      </c>
      <c r="L16" s="68">
        <v>4.5</v>
      </c>
      <c r="M16" s="62">
        <v>13500</v>
      </c>
      <c r="N16" s="68">
        <v>159.5</v>
      </c>
      <c r="O16" s="62">
        <v>2085.6613343737808</v>
      </c>
      <c r="P16" s="68">
        <v>139.05442338763157</v>
      </c>
      <c r="Q16" s="62">
        <v>10151.054993636548</v>
      </c>
      <c r="R16" s="68">
        <v>421.76345451926545</v>
      </c>
      <c r="S16" s="62">
        <v>35.999999985887996</v>
      </c>
      <c r="T16" s="68">
        <v>36.58536585365853</v>
      </c>
      <c r="U16" s="62">
        <v>233.79999999999987</v>
      </c>
      <c r="V16" s="68">
        <v>350</v>
      </c>
      <c r="W16" s="62">
        <v>100</v>
      </c>
      <c r="X16" s="68">
        <v>10</v>
      </c>
      <c r="Y16" s="62">
        <v>26863.605733330907</v>
      </c>
      <c r="Z16" s="68">
        <v>1274.8074716679378</v>
      </c>
      <c r="AA16" s="62">
        <v>5158.000830023122</v>
      </c>
      <c r="AB16" s="68">
        <v>415.00728885916857</v>
      </c>
      <c r="AC16" s="62">
        <v>51199.999999999993</v>
      </c>
      <c r="AD16" s="68">
        <v>519.99999999999989</v>
      </c>
      <c r="AE16" s="74">
        <v>80</v>
      </c>
    </row>
    <row r="17" spans="1:31" x14ac:dyDescent="0.2">
      <c r="A17" s="39">
        <v>12</v>
      </c>
      <c r="B17" s="45" t="s">
        <v>83</v>
      </c>
      <c r="C17" s="62">
        <v>9113.0012150668244</v>
      </c>
      <c r="D17" s="68">
        <v>82.017010935601448</v>
      </c>
      <c r="E17" s="62">
        <v>943.71997254632811</v>
      </c>
      <c r="F17" s="68">
        <v>48.387096774193544</v>
      </c>
      <c r="G17" s="62">
        <v>18000</v>
      </c>
      <c r="H17" s="68">
        <v>153</v>
      </c>
      <c r="I17" s="62">
        <v>3000</v>
      </c>
      <c r="J17" s="68">
        <v>105</v>
      </c>
      <c r="K17" s="62">
        <v>1500</v>
      </c>
      <c r="L17" s="68">
        <v>4.5</v>
      </c>
      <c r="M17" s="62">
        <v>19500</v>
      </c>
      <c r="N17" s="68">
        <v>237</v>
      </c>
      <c r="O17" s="62">
        <v>2234.6371439719078</v>
      </c>
      <c r="P17" s="68">
        <v>148.99998219946877</v>
      </c>
      <c r="Q17" s="62">
        <v>13051.35642038985</v>
      </c>
      <c r="R17" s="68">
        <v>542.26729866762696</v>
      </c>
      <c r="S17" s="62">
        <v>35.999999985887996</v>
      </c>
      <c r="T17" s="68">
        <v>36.58536585365853</v>
      </c>
      <c r="U17" s="62">
        <v>233.79999999999987</v>
      </c>
      <c r="V17" s="68">
        <v>350</v>
      </c>
      <c r="W17" s="62">
        <v>110</v>
      </c>
      <c r="X17" s="68">
        <v>11</v>
      </c>
      <c r="Y17" s="62">
        <v>27938.149962664142</v>
      </c>
      <c r="Z17" s="68">
        <v>1325.7997705346552</v>
      </c>
      <c r="AA17" s="62">
        <v>515.80008300231225</v>
      </c>
      <c r="AB17" s="68">
        <v>41.500728885916864</v>
      </c>
      <c r="AC17" s="62">
        <v>63999.999999999993</v>
      </c>
      <c r="AD17" s="68">
        <v>649.99999999999989</v>
      </c>
      <c r="AE17" s="74">
        <v>100</v>
      </c>
    </row>
    <row r="18" spans="1:31" x14ac:dyDescent="0.2">
      <c r="A18" s="39">
        <v>13</v>
      </c>
      <c r="B18" s="45" t="s">
        <v>84</v>
      </c>
      <c r="C18" s="62">
        <v>5467.8007290400947</v>
      </c>
      <c r="D18" s="68">
        <v>49.210206561360863</v>
      </c>
      <c r="E18" s="62">
        <v>0</v>
      </c>
      <c r="F18" s="68">
        <v>0</v>
      </c>
      <c r="G18" s="62">
        <v>8000</v>
      </c>
      <c r="H18" s="68">
        <v>68</v>
      </c>
      <c r="I18" s="62">
        <v>1500</v>
      </c>
      <c r="J18" s="68">
        <v>52.5</v>
      </c>
      <c r="K18" s="62">
        <v>815</v>
      </c>
      <c r="L18" s="68">
        <v>2.4449999999999998</v>
      </c>
      <c r="M18" s="62">
        <v>10315</v>
      </c>
      <c r="N18" s="68">
        <v>122.94499999999999</v>
      </c>
      <c r="O18" s="62">
        <v>1489.7580959812717</v>
      </c>
      <c r="P18" s="68">
        <v>99.39998812501473</v>
      </c>
      <c r="Q18" s="62">
        <v>5800.6028535065998</v>
      </c>
      <c r="R18" s="68">
        <v>241.00768829672307</v>
      </c>
      <c r="S18" s="62">
        <v>47.999999981183997</v>
      </c>
      <c r="T18" s="68">
        <v>48.780487804878042</v>
      </c>
      <c r="U18" s="62">
        <v>2.3379999999999992</v>
      </c>
      <c r="V18" s="68">
        <v>3.5</v>
      </c>
      <c r="W18" s="62">
        <v>100</v>
      </c>
      <c r="X18" s="68">
        <v>10</v>
      </c>
      <c r="Y18" s="62">
        <v>30087.238421330614</v>
      </c>
      <c r="Z18" s="68">
        <v>1427.78436826809</v>
      </c>
      <c r="AA18" s="62">
        <v>4435.8807138198854</v>
      </c>
      <c r="AB18" s="68">
        <v>356.90626841888496</v>
      </c>
      <c r="AC18" s="62">
        <v>51199.999999999993</v>
      </c>
      <c r="AD18" s="68">
        <v>519.99999999999989</v>
      </c>
      <c r="AE18" s="74">
        <v>80</v>
      </c>
    </row>
    <row r="19" spans="1:31" x14ac:dyDescent="0.2">
      <c r="A19" s="39">
        <v>14</v>
      </c>
      <c r="B19" s="45" t="s">
        <v>170</v>
      </c>
      <c r="C19" s="62">
        <v>1822.6002430133653</v>
      </c>
      <c r="D19" s="68">
        <v>16.403402187120289</v>
      </c>
      <c r="E19" s="62">
        <v>37.748798901853121</v>
      </c>
      <c r="F19" s="68">
        <v>1.935483870967742</v>
      </c>
      <c r="G19" s="62">
        <v>2500</v>
      </c>
      <c r="H19" s="68">
        <v>21.25</v>
      </c>
      <c r="I19" s="62">
        <v>399.99999999999994</v>
      </c>
      <c r="J19" s="68">
        <v>14</v>
      </c>
      <c r="K19" s="62">
        <v>300</v>
      </c>
      <c r="L19" s="68">
        <v>0.90000000000000013</v>
      </c>
      <c r="M19" s="62">
        <v>2200</v>
      </c>
      <c r="N19" s="68">
        <v>27.650000000000002</v>
      </c>
      <c r="O19" s="62">
        <v>595.9032383925088</v>
      </c>
      <c r="P19" s="68">
        <v>39.79999524522723</v>
      </c>
      <c r="Q19" s="62">
        <v>4350.4521401299489</v>
      </c>
      <c r="R19" s="68">
        <v>180.75576622254235</v>
      </c>
      <c r="S19" s="62">
        <v>11.999999995295999</v>
      </c>
      <c r="T19" s="68">
        <v>12.195121951219511</v>
      </c>
      <c r="U19" s="62">
        <v>2.3379999999999992</v>
      </c>
      <c r="V19" s="68">
        <v>3.5</v>
      </c>
      <c r="W19" s="62">
        <v>10</v>
      </c>
      <c r="X19" s="68">
        <v>1</v>
      </c>
      <c r="Y19" s="62">
        <v>8596.3538346658897</v>
      </c>
      <c r="Z19" s="68">
        <v>407.93839093373998</v>
      </c>
      <c r="AA19" s="62">
        <v>0</v>
      </c>
      <c r="AB19" s="68">
        <v>0</v>
      </c>
      <c r="AC19" s="62">
        <v>12799.999999999998</v>
      </c>
      <c r="AD19" s="68">
        <v>129.99999999999997</v>
      </c>
      <c r="AE19" s="74">
        <v>20</v>
      </c>
    </row>
    <row r="20" spans="1:31" x14ac:dyDescent="0.2">
      <c r="A20" s="39">
        <v>15</v>
      </c>
      <c r="B20" s="45" t="s">
        <v>85</v>
      </c>
      <c r="C20" s="62">
        <v>7290.4009720534614</v>
      </c>
      <c r="D20" s="68">
        <v>65.613608748481155</v>
      </c>
      <c r="E20" s="62">
        <v>37.748798901853121</v>
      </c>
      <c r="F20" s="68">
        <v>1.935483870967742</v>
      </c>
      <c r="G20" s="62">
        <v>5000</v>
      </c>
      <c r="H20" s="68">
        <v>42.5</v>
      </c>
      <c r="I20" s="62">
        <v>1500</v>
      </c>
      <c r="J20" s="68">
        <v>52.5</v>
      </c>
      <c r="K20" s="62">
        <v>700</v>
      </c>
      <c r="L20" s="68">
        <v>2.1</v>
      </c>
      <c r="M20" s="62">
        <v>7200</v>
      </c>
      <c r="N20" s="68">
        <v>97.100000000000009</v>
      </c>
      <c r="O20" s="62">
        <v>1191.8064767850176</v>
      </c>
      <c r="P20" s="68">
        <v>79.399990514347792</v>
      </c>
      <c r="Q20" s="62">
        <v>7540.7837095585792</v>
      </c>
      <c r="R20" s="68">
        <v>313.30999478574006</v>
      </c>
      <c r="S20" s="62">
        <v>47.999999981183997</v>
      </c>
      <c r="T20" s="68">
        <v>48.780487804878042</v>
      </c>
      <c r="U20" s="62">
        <v>0</v>
      </c>
      <c r="V20" s="68">
        <v>0</v>
      </c>
      <c r="W20" s="62">
        <v>80</v>
      </c>
      <c r="X20" s="68">
        <v>8</v>
      </c>
      <c r="Y20" s="62">
        <v>23639.973045331197</v>
      </c>
      <c r="Z20" s="68">
        <v>1121.830575067785</v>
      </c>
      <c r="AA20" s="62">
        <v>4126.400664018498</v>
      </c>
      <c r="AB20" s="68">
        <v>332.00583108733491</v>
      </c>
      <c r="AC20" s="62">
        <v>38399.999999999993</v>
      </c>
      <c r="AD20" s="68">
        <v>389.99999999999994</v>
      </c>
      <c r="AE20" s="74">
        <v>60</v>
      </c>
    </row>
    <row r="21" spans="1:31" x14ac:dyDescent="0.2">
      <c r="A21" s="39">
        <v>16</v>
      </c>
      <c r="B21" s="45" t="s">
        <v>86</v>
      </c>
      <c r="C21" s="62">
        <v>4556.5006075334122</v>
      </c>
      <c r="D21" s="68">
        <v>41.008505467800724</v>
      </c>
      <c r="E21" s="62">
        <v>377.48798901853115</v>
      </c>
      <c r="F21" s="68">
        <v>19.35483870967742</v>
      </c>
      <c r="G21" s="62">
        <v>10000</v>
      </c>
      <c r="H21" s="68">
        <v>85</v>
      </c>
      <c r="I21" s="62">
        <v>1500</v>
      </c>
      <c r="J21" s="68">
        <v>87.5</v>
      </c>
      <c r="K21" s="62">
        <v>1245</v>
      </c>
      <c r="L21" s="68">
        <v>3.7350000000000003</v>
      </c>
      <c r="M21" s="62">
        <v>19745</v>
      </c>
      <c r="N21" s="68">
        <v>227.23499999999999</v>
      </c>
      <c r="O21" s="62">
        <v>1787.7097151775265</v>
      </c>
      <c r="P21" s="68">
        <v>119.19998575957503</v>
      </c>
      <c r="Q21" s="62">
        <v>8700.9042802598979</v>
      </c>
      <c r="R21" s="68">
        <v>361.5115324450847</v>
      </c>
      <c r="S21" s="62">
        <v>47.999999981183997</v>
      </c>
      <c r="T21" s="68">
        <v>48.780487804878042</v>
      </c>
      <c r="U21" s="62">
        <v>187.03999999999994</v>
      </c>
      <c r="V21" s="68">
        <v>280</v>
      </c>
      <c r="W21" s="62">
        <v>100</v>
      </c>
      <c r="X21" s="68">
        <v>10</v>
      </c>
      <c r="Y21" s="62">
        <v>32236.326879997083</v>
      </c>
      <c r="Z21" s="68">
        <v>1529.7689660015251</v>
      </c>
      <c r="AA21" s="62">
        <v>4126.400664018498</v>
      </c>
      <c r="AB21" s="68">
        <v>332.00583108733491</v>
      </c>
      <c r="AC21" s="62">
        <v>102399.99999999999</v>
      </c>
      <c r="AD21" s="68">
        <v>1039.9999999999998</v>
      </c>
      <c r="AE21" s="74">
        <v>80</v>
      </c>
    </row>
    <row r="22" spans="1:31" x14ac:dyDescent="0.2">
      <c r="A22" s="39">
        <v>17</v>
      </c>
      <c r="B22" s="45" t="s">
        <v>87</v>
      </c>
      <c r="C22" s="62">
        <v>7290.4009720534614</v>
      </c>
      <c r="D22" s="68">
        <v>65.613608748481155</v>
      </c>
      <c r="E22" s="62">
        <v>37.748798901853121</v>
      </c>
      <c r="F22" s="68">
        <v>1.935483870967742</v>
      </c>
      <c r="G22" s="62">
        <v>13000</v>
      </c>
      <c r="H22" s="68">
        <v>110.50000000000001</v>
      </c>
      <c r="I22" s="62">
        <v>3000</v>
      </c>
      <c r="J22" s="68">
        <v>105</v>
      </c>
      <c r="K22" s="62">
        <v>1300</v>
      </c>
      <c r="L22" s="68">
        <v>3.9</v>
      </c>
      <c r="M22" s="62">
        <v>15300</v>
      </c>
      <c r="N22" s="68">
        <v>193.89999999999998</v>
      </c>
      <c r="O22" s="62">
        <v>2383.6129535700352</v>
      </c>
      <c r="P22" s="68">
        <v>158.99998100480224</v>
      </c>
      <c r="Q22" s="62">
        <v>11311.175564337869</v>
      </c>
      <c r="R22" s="68">
        <v>469.96499217861015</v>
      </c>
      <c r="S22" s="62">
        <v>47.999999981183997</v>
      </c>
      <c r="T22" s="68">
        <v>48.780487804878042</v>
      </c>
      <c r="U22" s="62">
        <v>2.3379999999999992</v>
      </c>
      <c r="V22" s="68">
        <v>3.5</v>
      </c>
      <c r="W22" s="62">
        <v>50</v>
      </c>
      <c r="X22" s="68">
        <v>5</v>
      </c>
      <c r="Y22" s="62">
        <v>26863.605733330907</v>
      </c>
      <c r="Z22" s="68">
        <v>1274.8074716679378</v>
      </c>
      <c r="AA22" s="62">
        <v>3094.8004980138735</v>
      </c>
      <c r="AB22" s="68">
        <v>249.0043733155012</v>
      </c>
      <c r="AC22" s="62">
        <v>38399.999999999993</v>
      </c>
      <c r="AD22" s="68">
        <v>389.99999999999994</v>
      </c>
      <c r="AE22" s="74">
        <v>80</v>
      </c>
    </row>
    <row r="23" spans="1:31" x14ac:dyDescent="0.2">
      <c r="A23" s="39">
        <v>18</v>
      </c>
      <c r="B23" s="45" t="s">
        <v>89</v>
      </c>
      <c r="C23" s="62">
        <v>9113.0012150668244</v>
      </c>
      <c r="D23" s="68">
        <v>82.017010935601448</v>
      </c>
      <c r="E23" s="62">
        <v>660.60398078242963</v>
      </c>
      <c r="F23" s="68">
        <v>33.87096774193548</v>
      </c>
      <c r="G23" s="62">
        <v>20000</v>
      </c>
      <c r="H23" s="68">
        <v>170</v>
      </c>
      <c r="I23" s="62">
        <v>3500</v>
      </c>
      <c r="J23" s="68">
        <v>122.49999999999999</v>
      </c>
      <c r="K23" s="62">
        <v>1600</v>
      </c>
      <c r="L23" s="68">
        <v>4.8</v>
      </c>
      <c r="M23" s="62">
        <v>22099.999999999996</v>
      </c>
      <c r="N23" s="68">
        <v>271.8</v>
      </c>
      <c r="O23" s="62">
        <v>2160.1492391728443</v>
      </c>
      <c r="P23" s="68">
        <v>143.99998279680204</v>
      </c>
      <c r="Q23" s="62">
        <v>11601.2057070132</v>
      </c>
      <c r="R23" s="68">
        <v>482.01537659344615</v>
      </c>
      <c r="S23" s="62">
        <v>47.999999981183997</v>
      </c>
      <c r="T23" s="68">
        <v>48.780487804878042</v>
      </c>
      <c r="U23" s="62">
        <v>201.0679999999999</v>
      </c>
      <c r="V23" s="68">
        <v>301</v>
      </c>
      <c r="W23" s="62">
        <v>80</v>
      </c>
      <c r="X23" s="68">
        <v>8</v>
      </c>
      <c r="Y23" s="62">
        <v>29012.69419199738</v>
      </c>
      <c r="Z23" s="68">
        <v>1376.7920694013728</v>
      </c>
      <c r="AA23" s="62">
        <v>4126.400664018498</v>
      </c>
      <c r="AB23" s="68">
        <v>332.00583108733491</v>
      </c>
      <c r="AC23" s="62">
        <v>63999.999999999993</v>
      </c>
      <c r="AD23" s="68">
        <v>649.99999999999989</v>
      </c>
      <c r="AE23" s="74">
        <v>120</v>
      </c>
    </row>
    <row r="24" spans="1:31" x14ac:dyDescent="0.2">
      <c r="A24" s="39">
        <v>19</v>
      </c>
      <c r="B24" s="45" t="s">
        <v>90</v>
      </c>
      <c r="C24" s="62">
        <v>8201.7010935601429</v>
      </c>
      <c r="D24" s="68">
        <v>73.815309842041302</v>
      </c>
      <c r="E24" s="62">
        <v>660.60398078242963</v>
      </c>
      <c r="F24" s="68">
        <v>33.87096774193548</v>
      </c>
      <c r="G24" s="62">
        <v>11000</v>
      </c>
      <c r="H24" s="68">
        <v>93.500000000000014</v>
      </c>
      <c r="I24" s="62">
        <v>1599.9999999999998</v>
      </c>
      <c r="J24" s="68">
        <v>56</v>
      </c>
      <c r="K24" s="62">
        <v>600</v>
      </c>
      <c r="L24" s="68">
        <v>1.8000000000000003</v>
      </c>
      <c r="M24" s="62">
        <v>13200</v>
      </c>
      <c r="N24" s="68">
        <v>142.80000000000001</v>
      </c>
      <c r="O24" s="62">
        <v>2085.6613343737808</v>
      </c>
      <c r="P24" s="68">
        <v>138.99998339413531</v>
      </c>
      <c r="Q24" s="62">
        <v>10441.085136311878</v>
      </c>
      <c r="R24" s="68">
        <v>433.81383893410168</v>
      </c>
      <c r="S24" s="62">
        <v>47.999999981183997</v>
      </c>
      <c r="T24" s="68">
        <v>48.780487804878042</v>
      </c>
      <c r="U24" s="62">
        <v>233.79999999999987</v>
      </c>
      <c r="V24" s="68">
        <v>350</v>
      </c>
      <c r="W24" s="62">
        <v>80</v>
      </c>
      <c r="X24" s="68">
        <v>8</v>
      </c>
      <c r="Y24" s="62">
        <v>21490.884586664724</v>
      </c>
      <c r="Z24" s="68">
        <v>1019.8459773343501</v>
      </c>
      <c r="AA24" s="62">
        <v>4126.400664018498</v>
      </c>
      <c r="AB24" s="68">
        <v>332.00583108733491</v>
      </c>
      <c r="AC24" s="62">
        <v>63999.999999999993</v>
      </c>
      <c r="AD24" s="68">
        <v>649.99999999999989</v>
      </c>
      <c r="AE24" s="74">
        <v>120</v>
      </c>
    </row>
    <row r="25" spans="1:31" x14ac:dyDescent="0.2">
      <c r="A25" s="39">
        <v>20</v>
      </c>
      <c r="B25" s="45" t="s">
        <v>171</v>
      </c>
      <c r="C25" s="62">
        <v>6561.3608748481147</v>
      </c>
      <c r="D25" s="68">
        <v>59.052247873633043</v>
      </c>
      <c r="E25" s="62">
        <v>18.87439945092656</v>
      </c>
      <c r="F25" s="68">
        <v>0.967741935483871</v>
      </c>
      <c r="G25" s="62">
        <v>7000</v>
      </c>
      <c r="H25" s="68">
        <v>59.5</v>
      </c>
      <c r="I25" s="62">
        <v>1200</v>
      </c>
      <c r="J25" s="68">
        <v>42</v>
      </c>
      <c r="K25" s="62">
        <v>500</v>
      </c>
      <c r="L25" s="68">
        <v>1.5000000000000002</v>
      </c>
      <c r="M25" s="62">
        <v>8700</v>
      </c>
      <c r="N25" s="68">
        <v>102.5</v>
      </c>
      <c r="O25" s="62">
        <v>1787.7097151775265</v>
      </c>
      <c r="P25" s="68">
        <v>119.19998575957503</v>
      </c>
      <c r="Q25" s="62">
        <v>10151.054993636548</v>
      </c>
      <c r="R25" s="68">
        <v>421.76345451926545</v>
      </c>
      <c r="S25" s="62">
        <v>59.999999976479991</v>
      </c>
      <c r="T25" s="68">
        <v>60.975609756097555</v>
      </c>
      <c r="U25" s="62">
        <v>2.3379999999999992</v>
      </c>
      <c r="V25" s="68">
        <v>3.5</v>
      </c>
      <c r="W25" s="62">
        <v>80</v>
      </c>
      <c r="X25" s="68">
        <v>8</v>
      </c>
      <c r="Y25" s="62">
        <v>16118.163439998541</v>
      </c>
      <c r="Z25" s="68">
        <v>764.88448300076254</v>
      </c>
      <c r="AA25" s="62">
        <v>4332.7206972194226</v>
      </c>
      <c r="AB25" s="68">
        <v>348.60612264170163</v>
      </c>
      <c r="AC25" s="62">
        <v>51199.999999999993</v>
      </c>
      <c r="AD25" s="68">
        <v>519.99999999999989</v>
      </c>
      <c r="AE25" s="74">
        <v>100</v>
      </c>
    </row>
    <row r="26" spans="1:31" x14ac:dyDescent="0.2">
      <c r="A26" s="39">
        <v>21</v>
      </c>
      <c r="B26" s="45" t="s">
        <v>172</v>
      </c>
      <c r="C26" s="62">
        <v>4738.7606318347489</v>
      </c>
      <c r="D26" s="68">
        <v>42.648845686512757</v>
      </c>
      <c r="E26" s="62">
        <v>37.748798901853121</v>
      </c>
      <c r="F26" s="68">
        <v>1.935483870967742</v>
      </c>
      <c r="G26" s="62">
        <v>7000</v>
      </c>
      <c r="H26" s="68">
        <v>59.5</v>
      </c>
      <c r="I26" s="62">
        <v>1000</v>
      </c>
      <c r="J26" s="68">
        <v>35</v>
      </c>
      <c r="K26" s="62">
        <v>760</v>
      </c>
      <c r="L26" s="68">
        <v>2.2800000000000002</v>
      </c>
      <c r="M26" s="62">
        <v>7760.0000000000009</v>
      </c>
      <c r="N26" s="68">
        <v>88.28</v>
      </c>
      <c r="O26" s="62">
        <v>1340.7822863831448</v>
      </c>
      <c r="P26" s="68">
        <v>89.392129320620271</v>
      </c>
      <c r="Q26" s="62">
        <v>5220.5425681559391</v>
      </c>
      <c r="R26" s="68">
        <v>216.90691946705084</v>
      </c>
      <c r="S26" s="62">
        <v>47.999999981183997</v>
      </c>
      <c r="T26" s="68">
        <v>48.780487804878042</v>
      </c>
      <c r="U26" s="62">
        <v>0</v>
      </c>
      <c r="V26" s="68">
        <v>0</v>
      </c>
      <c r="W26" s="62">
        <v>50</v>
      </c>
      <c r="X26" s="68">
        <v>5</v>
      </c>
      <c r="Y26" s="62">
        <v>12894.530751998835</v>
      </c>
      <c r="Z26" s="68">
        <v>611.90758640061006</v>
      </c>
      <c r="AA26" s="62">
        <v>2579.000415011561</v>
      </c>
      <c r="AB26" s="68">
        <v>207.50364442958428</v>
      </c>
      <c r="AC26" s="62">
        <v>38399.999999999993</v>
      </c>
      <c r="AD26" s="68">
        <v>389.99999999999994</v>
      </c>
      <c r="AE26" s="74">
        <v>80</v>
      </c>
    </row>
    <row r="27" spans="1:31" x14ac:dyDescent="0.2">
      <c r="A27" s="39">
        <v>22</v>
      </c>
      <c r="B27" s="45" t="s">
        <v>92</v>
      </c>
      <c r="C27" s="62">
        <v>4556.5006075334122</v>
      </c>
      <c r="D27" s="68">
        <v>41.008505467800724</v>
      </c>
      <c r="E27" s="62">
        <v>37.748798901853121</v>
      </c>
      <c r="F27" s="68">
        <v>1.935483870967742</v>
      </c>
      <c r="G27" s="62">
        <v>8000</v>
      </c>
      <c r="H27" s="68">
        <v>68</v>
      </c>
      <c r="I27" s="62">
        <v>1000</v>
      </c>
      <c r="J27" s="68">
        <v>35</v>
      </c>
      <c r="K27" s="62">
        <v>500</v>
      </c>
      <c r="L27" s="68">
        <v>1.5000000000000002</v>
      </c>
      <c r="M27" s="62">
        <v>9500</v>
      </c>
      <c r="N27" s="68">
        <v>104.5</v>
      </c>
      <c r="O27" s="62">
        <v>1191.8064767850176</v>
      </c>
      <c r="P27" s="68">
        <v>79.399990514347792</v>
      </c>
      <c r="Q27" s="62">
        <v>6380.6631388572596</v>
      </c>
      <c r="R27" s="68">
        <v>265.10845712639548</v>
      </c>
      <c r="S27" s="62">
        <v>35.999999985887996</v>
      </c>
      <c r="T27" s="68">
        <v>36.58536585365853</v>
      </c>
      <c r="U27" s="62">
        <v>2.3379999999999992</v>
      </c>
      <c r="V27" s="68">
        <v>3.5</v>
      </c>
      <c r="W27" s="62">
        <v>30</v>
      </c>
      <c r="X27" s="68">
        <v>3</v>
      </c>
      <c r="Y27" s="62">
        <v>15043.619210665307</v>
      </c>
      <c r="Z27" s="68">
        <v>713.89218413404501</v>
      </c>
      <c r="AA27" s="62">
        <v>2063.200332009249</v>
      </c>
      <c r="AB27" s="68">
        <v>166.0749743560701</v>
      </c>
      <c r="AC27" s="62">
        <v>31999.999999999996</v>
      </c>
      <c r="AD27" s="68">
        <v>324.99999999999994</v>
      </c>
      <c r="AE27" s="74">
        <v>50</v>
      </c>
    </row>
    <row r="28" spans="1:31" x14ac:dyDescent="0.2">
      <c r="A28" s="39">
        <v>23</v>
      </c>
      <c r="B28" s="45" t="s">
        <v>94</v>
      </c>
      <c r="C28" s="62">
        <v>911.30012150668267</v>
      </c>
      <c r="D28" s="68">
        <v>8.2017010935601444</v>
      </c>
      <c r="E28" s="62">
        <v>283.11599176389842</v>
      </c>
      <c r="F28" s="68">
        <v>14.516129032258066</v>
      </c>
      <c r="G28" s="62">
        <v>2000</v>
      </c>
      <c r="H28" s="68">
        <v>17</v>
      </c>
      <c r="I28" s="62">
        <v>430.00000000000006</v>
      </c>
      <c r="J28" s="68">
        <v>15.079999999999998</v>
      </c>
      <c r="K28" s="62">
        <v>210</v>
      </c>
      <c r="L28" s="68">
        <v>0.63000000000000012</v>
      </c>
      <c r="M28" s="62">
        <v>7640</v>
      </c>
      <c r="N28" s="68">
        <v>75.209999999999994</v>
      </c>
      <c r="O28" s="62">
        <v>819.36695278969967</v>
      </c>
      <c r="P28" s="68">
        <v>54.599993477120776</v>
      </c>
      <c r="Q28" s="62">
        <v>1769.1838703195126</v>
      </c>
      <c r="R28" s="68">
        <v>78.327498696435015</v>
      </c>
      <c r="S28" s="62">
        <v>119.99999995295998</v>
      </c>
      <c r="T28" s="68">
        <v>121.95121951219511</v>
      </c>
      <c r="U28" s="62">
        <v>233.79999999999987</v>
      </c>
      <c r="V28" s="68">
        <v>350</v>
      </c>
      <c r="W28" s="62">
        <v>150</v>
      </c>
      <c r="X28" s="68">
        <v>15</v>
      </c>
      <c r="Y28" s="62">
        <v>5372.7211466661811</v>
      </c>
      <c r="Z28" s="68">
        <v>254.96149433358752</v>
      </c>
      <c r="AA28" s="62">
        <v>3610.6005810161855</v>
      </c>
      <c r="AB28" s="68">
        <v>290.50510220141803</v>
      </c>
      <c r="AC28" s="62">
        <v>108799.99999999999</v>
      </c>
      <c r="AD28" s="68">
        <v>1105</v>
      </c>
      <c r="AE28" s="74">
        <v>50</v>
      </c>
    </row>
    <row r="29" spans="1:31" x14ac:dyDescent="0.2">
      <c r="A29" s="39">
        <v>15</v>
      </c>
      <c r="B29" s="45" t="s">
        <v>95</v>
      </c>
      <c r="C29" s="62">
        <v>3645.2004860267307</v>
      </c>
      <c r="D29" s="68">
        <v>32.806804374240578</v>
      </c>
      <c r="E29" s="62">
        <v>18.87439945092656</v>
      </c>
      <c r="F29" s="68">
        <v>0.967741935483871</v>
      </c>
      <c r="G29" s="62">
        <v>4000</v>
      </c>
      <c r="H29" s="68">
        <v>34</v>
      </c>
      <c r="I29" s="62">
        <v>1000</v>
      </c>
      <c r="J29" s="68">
        <v>35</v>
      </c>
      <c r="K29" s="62">
        <v>500</v>
      </c>
      <c r="L29" s="68">
        <v>1.5000000000000002</v>
      </c>
      <c r="M29" s="62">
        <v>5500</v>
      </c>
      <c r="N29" s="68">
        <v>70.5</v>
      </c>
      <c r="O29" s="62">
        <v>1340.7822863831448</v>
      </c>
      <c r="P29" s="68">
        <v>89.392129320620271</v>
      </c>
      <c r="Q29" s="62">
        <v>6380.6631388572596</v>
      </c>
      <c r="R29" s="68">
        <v>265.10845712639548</v>
      </c>
      <c r="S29" s="62">
        <v>35.999999985887996</v>
      </c>
      <c r="T29" s="68">
        <v>36.58536585365853</v>
      </c>
      <c r="U29" s="62">
        <v>2.3379999999999992</v>
      </c>
      <c r="V29" s="68">
        <v>3.5</v>
      </c>
      <c r="W29" s="62">
        <v>50</v>
      </c>
      <c r="X29" s="68">
        <v>5</v>
      </c>
      <c r="Y29" s="62">
        <v>16118.163439998541</v>
      </c>
      <c r="Z29" s="68">
        <v>764.88448300076254</v>
      </c>
      <c r="AA29" s="62">
        <v>3094.8004980138735</v>
      </c>
      <c r="AB29" s="68">
        <v>249.0043733155012</v>
      </c>
      <c r="AC29" s="62">
        <v>38399.999999999993</v>
      </c>
      <c r="AD29" s="68">
        <v>389.99999999999994</v>
      </c>
      <c r="AE29" s="74">
        <v>60</v>
      </c>
    </row>
    <row r="30" spans="1:31" x14ac:dyDescent="0.2">
      <c r="A30" s="39">
        <v>25</v>
      </c>
      <c r="B30" s="45" t="s">
        <v>96</v>
      </c>
      <c r="C30" s="62">
        <v>9113.0012150668244</v>
      </c>
      <c r="D30" s="68">
        <v>82.017010935601448</v>
      </c>
      <c r="E30" s="62">
        <v>1770.4186684969097</v>
      </c>
      <c r="F30" s="68">
        <v>96.774193548387089</v>
      </c>
      <c r="G30" s="62">
        <v>21000</v>
      </c>
      <c r="H30" s="68">
        <v>178.5</v>
      </c>
      <c r="I30" s="62">
        <v>3500.04</v>
      </c>
      <c r="J30" s="68">
        <v>105</v>
      </c>
      <c r="K30" s="62">
        <v>1600</v>
      </c>
      <c r="L30" s="68">
        <v>4.8</v>
      </c>
      <c r="M30" s="62">
        <v>25599.999999999996</v>
      </c>
      <c r="N30" s="68">
        <v>279.8</v>
      </c>
      <c r="O30" s="62">
        <v>2979.5161919625434</v>
      </c>
      <c r="P30" s="68">
        <v>198.59997627392281</v>
      </c>
      <c r="Q30" s="62">
        <v>10151.054993636548</v>
      </c>
      <c r="R30" s="68">
        <v>421.76345451926545</v>
      </c>
      <c r="S30" s="62">
        <v>95.999999962367994</v>
      </c>
      <c r="T30" s="68">
        <v>97.560975609756085</v>
      </c>
      <c r="U30" s="62">
        <v>233.79999999999987</v>
      </c>
      <c r="V30" s="68">
        <v>350</v>
      </c>
      <c r="W30" s="62">
        <v>80</v>
      </c>
      <c r="X30" s="68">
        <v>8</v>
      </c>
      <c r="Y30" s="62">
        <v>32236.326879997083</v>
      </c>
      <c r="Z30" s="68">
        <v>1529.7689660015251</v>
      </c>
      <c r="AA30" s="62">
        <v>4126.400664018498</v>
      </c>
      <c r="AB30" s="68">
        <v>332.00583108733491</v>
      </c>
      <c r="AC30" s="62">
        <v>63999.999999999993</v>
      </c>
      <c r="AD30" s="68">
        <v>649.99999999999989</v>
      </c>
      <c r="AE30" s="74">
        <v>120</v>
      </c>
    </row>
    <row r="31" spans="1:31" x14ac:dyDescent="0.2">
      <c r="A31" s="39">
        <v>26</v>
      </c>
      <c r="B31" s="45" t="s">
        <v>173</v>
      </c>
      <c r="C31" s="62">
        <v>6925.8809234507871</v>
      </c>
      <c r="D31" s="68">
        <v>62.332928311057103</v>
      </c>
      <c r="E31" s="62">
        <v>18.87439945092656</v>
      </c>
      <c r="F31" s="68">
        <v>0.967741935483871</v>
      </c>
      <c r="G31" s="62">
        <v>8060</v>
      </c>
      <c r="H31" s="68">
        <v>68.510000000000019</v>
      </c>
      <c r="I31" s="62">
        <v>3000</v>
      </c>
      <c r="J31" s="68">
        <v>105</v>
      </c>
      <c r="K31" s="62">
        <v>970.00000000000011</v>
      </c>
      <c r="L31" s="68">
        <v>2.92</v>
      </c>
      <c r="M31" s="62">
        <v>12030</v>
      </c>
      <c r="N31" s="68">
        <v>176.37</v>
      </c>
      <c r="O31" s="62">
        <v>2234.6371439719078</v>
      </c>
      <c r="P31" s="68">
        <v>148.99998219946877</v>
      </c>
      <c r="Q31" s="62">
        <v>6960.7234242079185</v>
      </c>
      <c r="R31" s="68">
        <v>289.37962573568399</v>
      </c>
      <c r="S31" s="62">
        <v>35.999999985887996</v>
      </c>
      <c r="T31" s="68">
        <v>36.58536585365853</v>
      </c>
      <c r="U31" s="62">
        <v>2.3379999999999992</v>
      </c>
      <c r="V31" s="68">
        <v>3.5</v>
      </c>
      <c r="W31" s="62">
        <v>50</v>
      </c>
      <c r="X31" s="68">
        <v>5</v>
      </c>
      <c r="Y31" s="62">
        <v>16118.163439998541</v>
      </c>
      <c r="Z31" s="68">
        <v>764.88448300076254</v>
      </c>
      <c r="AA31" s="62">
        <v>3094.8004980138735</v>
      </c>
      <c r="AB31" s="68">
        <v>249.0043733155012</v>
      </c>
      <c r="AC31" s="62">
        <v>38399.999999999993</v>
      </c>
      <c r="AD31" s="68">
        <v>389.99999999999994</v>
      </c>
      <c r="AE31" s="74">
        <v>80</v>
      </c>
    </row>
    <row r="32" spans="1:31" x14ac:dyDescent="0.2">
      <c r="A32" s="143" t="s">
        <v>62</v>
      </c>
      <c r="B32" s="143"/>
      <c r="C32" s="63">
        <f>SUM(C6:C31)</f>
        <v>149999.99999999994</v>
      </c>
      <c r="D32" s="63">
        <f t="shared" ref="D32:AE32" si="0">SUM(D6:D31)</f>
        <v>1349.9999999999995</v>
      </c>
      <c r="E32" s="63">
        <f t="shared" si="0"/>
        <v>10999.999999999998</v>
      </c>
      <c r="F32" s="63">
        <f t="shared" si="0"/>
        <v>600</v>
      </c>
      <c r="G32" s="63">
        <f t="shared" si="0"/>
        <v>258310</v>
      </c>
      <c r="H32" s="63">
        <f t="shared" si="0"/>
        <v>2191.3000000000002</v>
      </c>
      <c r="I32" s="63">
        <f t="shared" si="0"/>
        <v>49630.12</v>
      </c>
      <c r="J32" s="63">
        <f t="shared" si="0"/>
        <v>1737.08</v>
      </c>
      <c r="K32" s="63">
        <f t="shared" si="0"/>
        <v>23830</v>
      </c>
      <c r="L32" s="63">
        <f t="shared" si="0"/>
        <v>71.62</v>
      </c>
      <c r="M32" s="63">
        <f t="shared" si="0"/>
        <v>331770</v>
      </c>
      <c r="N32" s="63">
        <f t="shared" si="0"/>
        <v>4000.0000000000009</v>
      </c>
      <c r="O32" s="63">
        <f t="shared" si="0"/>
        <v>45819.000000000007</v>
      </c>
      <c r="P32" s="63">
        <f t="shared" si="0"/>
        <v>3000</v>
      </c>
      <c r="Q32" s="63">
        <f t="shared" si="0"/>
        <v>216493.00000000006</v>
      </c>
      <c r="R32" s="63">
        <f t="shared" si="0"/>
        <v>9000.0000000000018</v>
      </c>
      <c r="S32" s="63">
        <f t="shared" si="0"/>
        <v>1180.7999995371267</v>
      </c>
      <c r="T32" s="63">
        <f t="shared" si="0"/>
        <v>1199.9999999999995</v>
      </c>
      <c r="U32" s="63">
        <f t="shared" si="0"/>
        <v>2337.9999999999991</v>
      </c>
      <c r="V32" s="63">
        <f t="shared" si="0"/>
        <v>3500</v>
      </c>
      <c r="W32" s="63">
        <f t="shared" si="0"/>
        <v>2000</v>
      </c>
      <c r="X32" s="63">
        <f t="shared" si="0"/>
        <v>200</v>
      </c>
      <c r="Y32" s="63">
        <f t="shared" si="0"/>
        <v>589999.99999999988</v>
      </c>
      <c r="Z32" s="63">
        <f t="shared" si="0"/>
        <v>28000</v>
      </c>
      <c r="AA32" s="63">
        <f t="shared" si="0"/>
        <v>87000</v>
      </c>
      <c r="AB32" s="63">
        <f t="shared" si="0"/>
        <v>6999.9999999999982</v>
      </c>
      <c r="AC32" s="63">
        <f t="shared" si="0"/>
        <v>1279999.9999999998</v>
      </c>
      <c r="AD32" s="63">
        <f t="shared" si="0"/>
        <v>12999.999999999998</v>
      </c>
      <c r="AE32" s="63">
        <f t="shared" si="0"/>
        <v>2000</v>
      </c>
    </row>
    <row r="35" spans="3:31" x14ac:dyDescent="0.2">
      <c r="C35" s="49"/>
      <c r="D35" s="49"/>
      <c r="E35" s="49"/>
      <c r="F35" s="49"/>
      <c r="G35" s="64"/>
      <c r="H35" s="49"/>
      <c r="I35" s="49"/>
      <c r="J35" s="49"/>
      <c r="K35" s="65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66"/>
      <c r="AD35" s="66"/>
      <c r="AE35" s="66"/>
    </row>
    <row r="44" spans="3:31" ht="15.75" customHeight="1" x14ac:dyDescent="0.2"/>
  </sheetData>
  <mergeCells count="23">
    <mergeCell ref="A32:B32"/>
    <mergeCell ref="K4:L4"/>
    <mergeCell ref="M4:N4"/>
    <mergeCell ref="O4:P4"/>
    <mergeCell ref="Q4:R4"/>
    <mergeCell ref="A4:A5"/>
    <mergeCell ref="B4:B5"/>
    <mergeCell ref="C4:D4"/>
    <mergeCell ref="E4:F4"/>
    <mergeCell ref="G4:H4"/>
    <mergeCell ref="W3:AB3"/>
    <mergeCell ref="AC3:AE3"/>
    <mergeCell ref="I4:J4"/>
    <mergeCell ref="G2:K2"/>
    <mergeCell ref="C3:F3"/>
    <mergeCell ref="G3:N3"/>
    <mergeCell ref="O3:V3"/>
    <mergeCell ref="W4:X4"/>
    <mergeCell ref="Y4:Z4"/>
    <mergeCell ref="AA4:AB4"/>
    <mergeCell ref="AC4:AD4"/>
    <mergeCell ref="S4:T4"/>
    <mergeCell ref="U4:V4"/>
  </mergeCells>
  <printOptions horizontalCentered="1"/>
  <pageMargins left="0.55118110236220474" right="0.15748031496062992" top="0.82677165354330717" bottom="0.23622047244094491" header="0.78740157480314965" footer="0.31496062992125984"/>
  <pageSetup paperSize="9" scale="85" orientation="portrait" r:id="rId1"/>
  <headerFooter>
    <oddFooter>&amp;C&amp;P</oddFooter>
  </headerFooter>
  <colBreaks count="4" manualBreakCount="4">
    <brk id="6" max="1048575" man="1"/>
    <brk id="14" max="32" man="1"/>
    <brk id="22" max="1048575" man="1"/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1203-7CBF-4299-870F-DC51F8E48C91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42578125" style="162" bestFit="1" customWidth="1"/>
    <col min="16" max="16" width="8.42578125" style="162" bestFit="1" customWidth="1"/>
    <col min="17" max="17" width="6.7109375" style="162" bestFit="1" customWidth="1"/>
    <col min="18" max="18" width="10.140625" style="162" bestFit="1" customWidth="1"/>
    <col min="19" max="19" width="8.7109375" style="162" bestFit="1" customWidth="1"/>
    <col min="20" max="20" width="13.140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74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108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13143</v>
      </c>
      <c r="D9" s="201">
        <v>2147604.8532056576</v>
      </c>
      <c r="E9" s="151">
        <v>1411</v>
      </c>
      <c r="F9" s="201">
        <v>689574.49847907119</v>
      </c>
      <c r="G9" s="151">
        <v>0</v>
      </c>
      <c r="H9" s="201">
        <v>0</v>
      </c>
      <c r="I9" s="151">
        <v>18</v>
      </c>
      <c r="J9" s="201">
        <v>3939.8969166347615</v>
      </c>
      <c r="K9" s="151">
        <v>64</v>
      </c>
      <c r="L9" s="201">
        <v>31965.370534760892</v>
      </c>
      <c r="M9" s="151">
        <v>3</v>
      </c>
      <c r="N9" s="201">
        <v>297.80053245384454</v>
      </c>
      <c r="O9" s="151">
        <v>3</v>
      </c>
      <c r="P9" s="201">
        <v>576.77507320571181</v>
      </c>
      <c r="Q9" s="151">
        <v>207</v>
      </c>
      <c r="R9" s="201">
        <v>13220.156942944794</v>
      </c>
      <c r="S9" s="151">
        <v>14849</v>
      </c>
      <c r="T9" s="201">
        <v>2887179.3516847286</v>
      </c>
      <c r="U9" s="151">
        <v>1210</v>
      </c>
      <c r="V9" s="201">
        <v>294406.51207868458</v>
      </c>
      <c r="W9" s="151">
        <v>16059</v>
      </c>
      <c r="X9" s="201">
        <v>3181585.8637634129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15342</v>
      </c>
      <c r="D10" s="201">
        <v>2506833.7788362345</v>
      </c>
      <c r="E10" s="151">
        <v>2482</v>
      </c>
      <c r="F10" s="201">
        <v>1214298.0057238978</v>
      </c>
      <c r="G10" s="151">
        <v>0</v>
      </c>
      <c r="H10" s="201">
        <v>0</v>
      </c>
      <c r="I10" s="151">
        <v>12</v>
      </c>
      <c r="J10" s="201">
        <v>2557.1662778798027</v>
      </c>
      <c r="K10" s="151">
        <v>41</v>
      </c>
      <c r="L10" s="201">
        <v>20746.93052153293</v>
      </c>
      <c r="M10" s="151">
        <v>3</v>
      </c>
      <c r="N10" s="201">
        <v>193.28563544654193</v>
      </c>
      <c r="O10" s="151">
        <v>3</v>
      </c>
      <c r="P10" s="201">
        <v>374.35237477814155</v>
      </c>
      <c r="Q10" s="151">
        <v>134</v>
      </c>
      <c r="R10" s="201">
        <v>8580.4629507038662</v>
      </c>
      <c r="S10" s="151">
        <v>18017</v>
      </c>
      <c r="T10" s="201">
        <v>3753583.9823204735</v>
      </c>
      <c r="U10" s="151">
        <v>430</v>
      </c>
      <c r="V10" s="201">
        <v>103856.01648812518</v>
      </c>
      <c r="W10" s="151">
        <v>18447</v>
      </c>
      <c r="X10" s="201">
        <v>3857439.9988085986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2697</v>
      </c>
      <c r="D11" s="201">
        <v>440657.37402551435</v>
      </c>
      <c r="E11" s="151">
        <v>647</v>
      </c>
      <c r="F11" s="201">
        <v>315262.24010489293</v>
      </c>
      <c r="G11" s="151">
        <v>0</v>
      </c>
      <c r="H11" s="201">
        <v>0</v>
      </c>
      <c r="I11" s="151">
        <v>7</v>
      </c>
      <c r="J11" s="201">
        <v>1542.0765219463512</v>
      </c>
      <c r="K11" s="151">
        <v>25</v>
      </c>
      <c r="L11" s="201">
        <v>12511.253075898696</v>
      </c>
      <c r="M11" s="151">
        <v>3</v>
      </c>
      <c r="N11" s="201">
        <v>116.55919406958638</v>
      </c>
      <c r="O11" s="151">
        <v>3</v>
      </c>
      <c r="P11" s="201">
        <v>225.74989083575272</v>
      </c>
      <c r="Q11" s="151">
        <v>81</v>
      </c>
      <c r="R11" s="201">
        <v>5174.3723426079414</v>
      </c>
      <c r="S11" s="151">
        <v>3463</v>
      </c>
      <c r="T11" s="201">
        <v>775489.62515576568</v>
      </c>
      <c r="U11" s="151">
        <v>330</v>
      </c>
      <c r="V11" s="201">
        <v>79477.947053152835</v>
      </c>
      <c r="W11" s="151">
        <v>3793</v>
      </c>
      <c r="X11" s="201">
        <v>854967.57220891851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35084</v>
      </c>
      <c r="D12" s="201">
        <v>5732500.1772393864</v>
      </c>
      <c r="E12" s="151">
        <v>1714</v>
      </c>
      <c r="F12" s="201">
        <v>838026.37077204138</v>
      </c>
      <c r="G12" s="151">
        <v>0</v>
      </c>
      <c r="H12" s="201">
        <v>0</v>
      </c>
      <c r="I12" s="151">
        <v>59</v>
      </c>
      <c r="J12" s="201">
        <v>13143.496113893565</v>
      </c>
      <c r="K12" s="151">
        <v>213</v>
      </c>
      <c r="L12" s="201">
        <v>106636.47610396233</v>
      </c>
      <c r="M12" s="151">
        <v>8</v>
      </c>
      <c r="N12" s="201">
        <v>993.46257626602551</v>
      </c>
      <c r="O12" s="151">
        <v>38</v>
      </c>
      <c r="P12" s="201">
        <v>1924.1216442142545</v>
      </c>
      <c r="Q12" s="151">
        <v>689</v>
      </c>
      <c r="R12" s="201">
        <v>44102.443561663829</v>
      </c>
      <c r="S12" s="151">
        <v>37805</v>
      </c>
      <c r="T12" s="201">
        <v>6737326.5480114277</v>
      </c>
      <c r="U12" s="151">
        <v>523</v>
      </c>
      <c r="V12" s="201">
        <v>126547.59933820617</v>
      </c>
      <c r="W12" s="151">
        <v>38328</v>
      </c>
      <c r="X12" s="201">
        <v>6863874.1473496342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5346</v>
      </c>
      <c r="D13" s="201">
        <v>873616.09379825892</v>
      </c>
      <c r="E13" s="151">
        <v>382</v>
      </c>
      <c r="F13" s="201">
        <v>185589.92603998029</v>
      </c>
      <c r="G13" s="151">
        <v>0</v>
      </c>
      <c r="H13" s="201">
        <v>0</v>
      </c>
      <c r="I13" s="151">
        <v>11</v>
      </c>
      <c r="J13" s="201">
        <v>2505.2582548963169</v>
      </c>
      <c r="K13" s="151">
        <v>41</v>
      </c>
      <c r="L13" s="201">
        <v>20325.787729347583</v>
      </c>
      <c r="M13" s="151">
        <v>3</v>
      </c>
      <c r="N13" s="201">
        <v>189.36212241810665</v>
      </c>
      <c r="O13" s="151">
        <v>3</v>
      </c>
      <c r="P13" s="201">
        <v>366.75338059383785</v>
      </c>
      <c r="Q13" s="151">
        <v>131</v>
      </c>
      <c r="R13" s="201">
        <v>8406.287781921581</v>
      </c>
      <c r="S13" s="151">
        <v>5917</v>
      </c>
      <c r="T13" s="201">
        <v>1090999.4691074167</v>
      </c>
      <c r="U13" s="151">
        <v>192</v>
      </c>
      <c r="V13" s="201">
        <v>45578.826488762519</v>
      </c>
      <c r="W13" s="151">
        <v>6109</v>
      </c>
      <c r="X13" s="201">
        <v>1136578.2955961791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12945</v>
      </c>
      <c r="D14" s="201">
        <v>2115177.5712526701</v>
      </c>
      <c r="E14" s="151">
        <v>4207</v>
      </c>
      <c r="F14" s="201">
        <v>2057570.8974073245</v>
      </c>
      <c r="G14" s="151">
        <v>0</v>
      </c>
      <c r="H14" s="201">
        <v>0</v>
      </c>
      <c r="I14" s="151">
        <v>44</v>
      </c>
      <c r="J14" s="201">
        <v>9762.1449979228455</v>
      </c>
      <c r="K14" s="151">
        <v>158</v>
      </c>
      <c r="L14" s="201">
        <v>79202.727552375261</v>
      </c>
      <c r="M14" s="151">
        <v>3</v>
      </c>
      <c r="N14" s="201">
        <v>737.88021356563866</v>
      </c>
      <c r="O14" s="151">
        <v>29</v>
      </c>
      <c r="P14" s="201">
        <v>1429.1140136303443</v>
      </c>
      <c r="Q14" s="151">
        <v>512</v>
      </c>
      <c r="R14" s="201">
        <v>32756.463355025244</v>
      </c>
      <c r="S14" s="151">
        <v>17898</v>
      </c>
      <c r="T14" s="201">
        <v>4296636.798792514</v>
      </c>
      <c r="U14" s="151">
        <v>715</v>
      </c>
      <c r="V14" s="201">
        <v>173518.79215011685</v>
      </c>
      <c r="W14" s="151">
        <v>18613</v>
      </c>
      <c r="X14" s="201">
        <v>4470155.5909426305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20224</v>
      </c>
      <c r="D15" s="201">
        <v>3304450.6543067382</v>
      </c>
      <c r="E15" s="151">
        <v>1589</v>
      </c>
      <c r="F15" s="201">
        <v>776369.1299260516</v>
      </c>
      <c r="G15" s="151">
        <v>0</v>
      </c>
      <c r="H15" s="201">
        <v>0</v>
      </c>
      <c r="I15" s="151">
        <v>5</v>
      </c>
      <c r="J15" s="201">
        <v>1172.2536020864998</v>
      </c>
      <c r="K15" s="151">
        <v>19</v>
      </c>
      <c r="L15" s="201">
        <v>9510.7870952647118</v>
      </c>
      <c r="M15" s="151">
        <v>3</v>
      </c>
      <c r="N15" s="201">
        <v>88.605807273373173</v>
      </c>
      <c r="O15" s="151">
        <v>3</v>
      </c>
      <c r="P15" s="201">
        <v>171.61024043659739</v>
      </c>
      <c r="Q15" s="151">
        <v>61</v>
      </c>
      <c r="R15" s="201">
        <v>3933.4472257596203</v>
      </c>
      <c r="S15" s="151">
        <v>21904</v>
      </c>
      <c r="T15" s="201">
        <v>4095696.4882036108</v>
      </c>
      <c r="U15" s="151">
        <v>138</v>
      </c>
      <c r="V15" s="201">
        <v>32428.716029105632</v>
      </c>
      <c r="W15" s="151">
        <v>22042</v>
      </c>
      <c r="X15" s="201">
        <v>4128125.204232716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85</v>
      </c>
      <c r="D17" s="201">
        <v>13475.601429302647</v>
      </c>
      <c r="E17" s="151">
        <v>429</v>
      </c>
      <c r="F17" s="201">
        <v>208518.09476278519</v>
      </c>
      <c r="G17" s="151">
        <v>0</v>
      </c>
      <c r="H17" s="201">
        <v>0</v>
      </c>
      <c r="I17" s="151">
        <v>17</v>
      </c>
      <c r="J17" s="201">
        <v>3835.0078140288447</v>
      </c>
      <c r="K17" s="151">
        <v>62</v>
      </c>
      <c r="L17" s="201">
        <v>31114.378973103361</v>
      </c>
      <c r="M17" s="151">
        <v>3</v>
      </c>
      <c r="N17" s="201">
        <v>289.87239847836787</v>
      </c>
      <c r="O17" s="151">
        <v>3</v>
      </c>
      <c r="P17" s="201">
        <v>561.41999638159962</v>
      </c>
      <c r="Q17" s="151">
        <v>201</v>
      </c>
      <c r="R17" s="201">
        <v>12868.206009355583</v>
      </c>
      <c r="S17" s="151">
        <v>800</v>
      </c>
      <c r="T17" s="201">
        <v>270662.58138343558</v>
      </c>
      <c r="U17" s="151">
        <v>220</v>
      </c>
      <c r="V17" s="201">
        <v>52669.042726314641</v>
      </c>
      <c r="W17" s="151">
        <v>1020</v>
      </c>
      <c r="X17" s="201">
        <v>323331.62410975021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2284</v>
      </c>
      <c r="D18" s="201">
        <v>373261.97121195827</v>
      </c>
      <c r="E18" s="151">
        <v>315</v>
      </c>
      <c r="F18" s="201">
        <v>152831.89519540966</v>
      </c>
      <c r="G18" s="151">
        <v>0</v>
      </c>
      <c r="H18" s="201">
        <v>0</v>
      </c>
      <c r="I18" s="151">
        <v>116</v>
      </c>
      <c r="J18" s="201">
        <v>25788.697107661483</v>
      </c>
      <c r="K18" s="151">
        <v>418</v>
      </c>
      <c r="L18" s="201">
        <v>209230.15908731567</v>
      </c>
      <c r="M18" s="151">
        <v>15</v>
      </c>
      <c r="N18" s="201">
        <v>1949.2610828285931</v>
      </c>
      <c r="O18" s="151">
        <v>76</v>
      </c>
      <c r="P18" s="201">
        <v>3775.2961503510983</v>
      </c>
      <c r="Q18" s="151">
        <v>1352</v>
      </c>
      <c r="R18" s="201">
        <v>86532.878989269346</v>
      </c>
      <c r="S18" s="151">
        <v>4576</v>
      </c>
      <c r="T18" s="201">
        <v>853370.15882479423</v>
      </c>
      <c r="U18" s="151">
        <v>140</v>
      </c>
      <c r="V18" s="201">
        <v>32875.79457812586</v>
      </c>
      <c r="W18" s="151">
        <v>4716</v>
      </c>
      <c r="X18" s="201">
        <v>886245.95340292004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58586</v>
      </c>
      <c r="D19" s="201">
        <v>9572714.4082471915</v>
      </c>
      <c r="E19" s="151">
        <v>7889</v>
      </c>
      <c r="F19" s="201">
        <v>3857897.0404719943</v>
      </c>
      <c r="G19" s="151">
        <v>0</v>
      </c>
      <c r="H19" s="201">
        <v>0</v>
      </c>
      <c r="I19" s="151">
        <v>53</v>
      </c>
      <c r="J19" s="201">
        <v>11819.690749904283</v>
      </c>
      <c r="K19" s="151">
        <v>192</v>
      </c>
      <c r="L19" s="201">
        <v>95896.111604282676</v>
      </c>
      <c r="M19" s="151">
        <v>3</v>
      </c>
      <c r="N19" s="201">
        <v>893.40159736153373</v>
      </c>
      <c r="O19" s="151">
        <v>35</v>
      </c>
      <c r="P19" s="201">
        <v>1730.3252196171354</v>
      </c>
      <c r="Q19" s="151">
        <v>620</v>
      </c>
      <c r="R19" s="201">
        <v>39660.470828834383</v>
      </c>
      <c r="S19" s="151">
        <v>67378</v>
      </c>
      <c r="T19" s="201">
        <v>13580611.448719185</v>
      </c>
      <c r="U19" s="151">
        <v>2729</v>
      </c>
      <c r="V19" s="201">
        <v>663698.28223811032</v>
      </c>
      <c r="W19" s="151">
        <v>70107</v>
      </c>
      <c r="X19" s="201">
        <v>14244309.730957296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112350</v>
      </c>
      <c r="D20" s="201">
        <v>18357380.240017723</v>
      </c>
      <c r="E20" s="151">
        <v>12172</v>
      </c>
      <c r="F20" s="201">
        <v>5953366.1666568834</v>
      </c>
      <c r="G20" s="151">
        <v>0</v>
      </c>
      <c r="H20" s="201">
        <v>0</v>
      </c>
      <c r="I20" s="151">
        <v>107</v>
      </c>
      <c r="J20" s="201">
        <v>23639.381499808565</v>
      </c>
      <c r="K20" s="151">
        <v>383</v>
      </c>
      <c r="L20" s="201">
        <v>191792.22320856535</v>
      </c>
      <c r="M20" s="151">
        <v>14</v>
      </c>
      <c r="N20" s="201">
        <v>1786.8031947230675</v>
      </c>
      <c r="O20" s="151">
        <v>69</v>
      </c>
      <c r="P20" s="201">
        <v>3460.6504392342708</v>
      </c>
      <c r="Q20" s="151">
        <v>1239</v>
      </c>
      <c r="R20" s="201">
        <v>79320.941657668765</v>
      </c>
      <c r="S20" s="151">
        <v>126334</v>
      </c>
      <c r="T20" s="201">
        <v>24610746.406674609</v>
      </c>
      <c r="U20" s="151">
        <v>14463</v>
      </c>
      <c r="V20" s="201">
        <v>3518097.4790817755</v>
      </c>
      <c r="W20" s="151">
        <v>140797</v>
      </c>
      <c r="X20" s="201">
        <v>28128843.885756381</v>
      </c>
    </row>
    <row r="21" spans="1:24" s="193" customFormat="1" ht="20.25" customHeight="1" x14ac:dyDescent="0.25">
      <c r="A21" s="152" t="s">
        <v>20</v>
      </c>
      <c r="B21" s="153"/>
      <c r="C21" s="154">
        <v>278086</v>
      </c>
      <c r="D21" s="202">
        <v>45437672.72357063</v>
      </c>
      <c r="E21" s="155">
        <v>33237</v>
      </c>
      <c r="F21" s="202">
        <v>16249304.265540333</v>
      </c>
      <c r="G21" s="155">
        <v>0</v>
      </c>
      <c r="H21" s="202">
        <v>0</v>
      </c>
      <c r="I21" s="155">
        <v>449</v>
      </c>
      <c r="J21" s="202">
        <v>99705.069856663322</v>
      </c>
      <c r="K21" s="155">
        <v>1616</v>
      </c>
      <c r="L21" s="202">
        <v>808932.20548640937</v>
      </c>
      <c r="M21" s="155">
        <v>61</v>
      </c>
      <c r="N21" s="202">
        <v>7536.2943548846797</v>
      </c>
      <c r="O21" s="155">
        <v>265</v>
      </c>
      <c r="P21" s="202">
        <v>14596.168423278741</v>
      </c>
      <c r="Q21" s="155">
        <v>5227</v>
      </c>
      <c r="R21" s="202">
        <v>334556.13164575497</v>
      </c>
      <c r="S21" s="155">
        <v>318941</v>
      </c>
      <c r="T21" s="202">
        <v>62952302.858877964</v>
      </c>
      <c r="U21" s="155">
        <v>21090</v>
      </c>
      <c r="V21" s="202">
        <v>5123155.0082504805</v>
      </c>
      <c r="W21" s="155">
        <v>340031</v>
      </c>
      <c r="X21" s="202">
        <v>68075457.867128447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1401</v>
      </c>
      <c r="D22" s="201">
        <v>229051.71764990894</v>
      </c>
      <c r="E22" s="151">
        <v>2755</v>
      </c>
      <c r="F22" s="201">
        <v>1347263.3760486664</v>
      </c>
      <c r="G22" s="151">
        <v>0</v>
      </c>
      <c r="H22" s="201">
        <v>0</v>
      </c>
      <c r="I22" s="151">
        <v>21</v>
      </c>
      <c r="J22" s="201">
        <v>4649.8592704733783</v>
      </c>
      <c r="K22" s="151">
        <v>75</v>
      </c>
      <c r="L22" s="201">
        <v>37725.472940071159</v>
      </c>
      <c r="M22" s="151">
        <v>3</v>
      </c>
      <c r="N22" s="201">
        <v>351.46365396919475</v>
      </c>
      <c r="O22" s="151">
        <v>3</v>
      </c>
      <c r="P22" s="201">
        <v>680.70890631684028</v>
      </c>
      <c r="Q22" s="151">
        <v>244</v>
      </c>
      <c r="R22" s="201">
        <v>15602.405499169927</v>
      </c>
      <c r="S22" s="151">
        <v>4502</v>
      </c>
      <c r="T22" s="201">
        <v>1635325.003968576</v>
      </c>
      <c r="U22" s="151">
        <v>2110</v>
      </c>
      <c r="V22" s="201">
        <v>513424.76540455408</v>
      </c>
      <c r="W22" s="151">
        <v>6612</v>
      </c>
      <c r="X22" s="201">
        <v>2148749.7693731301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54</v>
      </c>
      <c r="D23" s="201">
        <v>8141.4457385698788</v>
      </c>
      <c r="E23" s="151">
        <v>0</v>
      </c>
      <c r="F23" s="201">
        <v>0</v>
      </c>
      <c r="G23" s="151">
        <v>0</v>
      </c>
      <c r="H23" s="201">
        <v>0</v>
      </c>
      <c r="I23" s="151">
        <v>116</v>
      </c>
      <c r="J23" s="201">
        <v>25660.702534248307</v>
      </c>
      <c r="K23" s="151">
        <v>416</v>
      </c>
      <c r="L23" s="201">
        <v>208191.70705363015</v>
      </c>
      <c r="M23" s="151">
        <v>15</v>
      </c>
      <c r="N23" s="201">
        <v>1939.5865017620906</v>
      </c>
      <c r="O23" s="151">
        <v>75</v>
      </c>
      <c r="P23" s="201">
        <v>3756.5585841120874</v>
      </c>
      <c r="Q23" s="151">
        <v>1345</v>
      </c>
      <c r="R23" s="201">
        <v>86103.39862869872</v>
      </c>
      <c r="S23" s="151">
        <v>2021</v>
      </c>
      <c r="T23" s="201">
        <v>333793.39904102118</v>
      </c>
      <c r="U23" s="151">
        <v>0</v>
      </c>
      <c r="V23" s="201">
        <v>55.822225563285798</v>
      </c>
      <c r="W23" s="151">
        <v>2021</v>
      </c>
      <c r="X23" s="201">
        <v>333849.22126658447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5554</v>
      </c>
      <c r="D24" s="201">
        <v>907444.06721169199</v>
      </c>
      <c r="E24" s="151">
        <v>0</v>
      </c>
      <c r="F24" s="201">
        <v>0</v>
      </c>
      <c r="G24" s="151">
        <v>0</v>
      </c>
      <c r="H24" s="201">
        <v>0</v>
      </c>
      <c r="I24" s="151">
        <v>3</v>
      </c>
      <c r="J24" s="201">
        <v>221.96602347238098</v>
      </c>
      <c r="K24" s="151">
        <v>4</v>
      </c>
      <c r="L24" s="201">
        <v>1800.8659456203322</v>
      </c>
      <c r="M24" s="151">
        <v>0</v>
      </c>
      <c r="N24" s="201">
        <v>16.777494786132092</v>
      </c>
      <c r="O24" s="151">
        <v>1</v>
      </c>
      <c r="P24" s="201">
        <v>32.494370321448557</v>
      </c>
      <c r="Q24" s="151">
        <v>3</v>
      </c>
      <c r="R24" s="201">
        <v>744.79757425041112</v>
      </c>
      <c r="S24" s="151">
        <v>5565</v>
      </c>
      <c r="T24" s="201">
        <v>910260.96862014267</v>
      </c>
      <c r="U24" s="151">
        <v>140</v>
      </c>
      <c r="V24" s="201">
        <v>33119.921201674464</v>
      </c>
      <c r="W24" s="151">
        <v>5705</v>
      </c>
      <c r="X24" s="201">
        <v>943380.88982181717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563</v>
      </c>
      <c r="D25" s="201">
        <v>91937.619634624876</v>
      </c>
      <c r="E25" s="151">
        <v>20</v>
      </c>
      <c r="F25" s="201">
        <v>9054.7012990521653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583</v>
      </c>
      <c r="T25" s="201">
        <v>100992.32093367704</v>
      </c>
      <c r="U25" s="151">
        <v>373</v>
      </c>
      <c r="V25" s="201">
        <v>90154.274694664666</v>
      </c>
      <c r="W25" s="151">
        <v>956</v>
      </c>
      <c r="X25" s="201">
        <v>191146.59562834169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218</v>
      </c>
      <c r="D26" s="201">
        <v>35575.823620388779</v>
      </c>
      <c r="E26" s="151">
        <v>147</v>
      </c>
      <c r="F26" s="201">
        <v>70012.987034006655</v>
      </c>
      <c r="G26" s="151">
        <v>0</v>
      </c>
      <c r="H26" s="201">
        <v>0</v>
      </c>
      <c r="I26" s="151">
        <v>10</v>
      </c>
      <c r="J26" s="201">
        <v>2158.8476255532942</v>
      </c>
      <c r="K26" s="151">
        <v>35</v>
      </c>
      <c r="L26" s="201">
        <v>17515.27152589638</v>
      </c>
      <c r="M26" s="151">
        <v>3</v>
      </c>
      <c r="N26" s="201">
        <v>163.17837394731211</v>
      </c>
      <c r="O26" s="151">
        <v>3</v>
      </c>
      <c r="P26" s="201">
        <v>316.04113600312974</v>
      </c>
      <c r="Q26" s="151">
        <v>113</v>
      </c>
      <c r="R26" s="201">
        <v>7243.9216125724906</v>
      </c>
      <c r="S26" s="151">
        <v>529</v>
      </c>
      <c r="T26" s="201">
        <v>132986.07092836805</v>
      </c>
      <c r="U26" s="151">
        <v>28</v>
      </c>
      <c r="V26" s="201">
        <v>5464.4808743169397</v>
      </c>
      <c r="W26" s="151">
        <v>557</v>
      </c>
      <c r="X26" s="201">
        <v>138450.55180268496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482</v>
      </c>
      <c r="D27" s="201">
        <v>78625.128446599207</v>
      </c>
      <c r="E27" s="151">
        <v>9</v>
      </c>
      <c r="F27" s="201">
        <v>472.94409799203038</v>
      </c>
      <c r="G27" s="151">
        <v>0</v>
      </c>
      <c r="H27" s="201">
        <v>0</v>
      </c>
      <c r="I27" s="151">
        <v>3</v>
      </c>
      <c r="J27" s="201">
        <v>546.77532966911951</v>
      </c>
      <c r="K27" s="151">
        <v>9</v>
      </c>
      <c r="L27" s="201">
        <v>4436.1252037700679</v>
      </c>
      <c r="M27" s="151">
        <v>0</v>
      </c>
      <c r="N27" s="201">
        <v>41.328488474051355</v>
      </c>
      <c r="O27" s="151">
        <v>3</v>
      </c>
      <c r="P27" s="201">
        <v>80.044322851561262</v>
      </c>
      <c r="Q27" s="151">
        <v>29</v>
      </c>
      <c r="R27" s="201">
        <v>1834.6814202769244</v>
      </c>
      <c r="S27" s="151">
        <v>535</v>
      </c>
      <c r="T27" s="201">
        <v>86037.027309632977</v>
      </c>
      <c r="U27" s="151">
        <v>444</v>
      </c>
      <c r="V27" s="201">
        <v>107165.30483972342</v>
      </c>
      <c r="W27" s="151">
        <v>979</v>
      </c>
      <c r="X27" s="201">
        <v>193202.3321493564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1652</v>
      </c>
      <c r="D29" s="201">
        <v>270051.45609535486</v>
      </c>
      <c r="E29" s="151">
        <v>249</v>
      </c>
      <c r="F29" s="201">
        <v>120862.27410896208</v>
      </c>
      <c r="G29" s="151">
        <v>0</v>
      </c>
      <c r="H29" s="201">
        <v>0</v>
      </c>
      <c r="I29" s="151">
        <v>67</v>
      </c>
      <c r="J29" s="201">
        <v>14856.415571030739</v>
      </c>
      <c r="K29" s="151">
        <v>241</v>
      </c>
      <c r="L29" s="201">
        <v>120533.82070514016</v>
      </c>
      <c r="M29" s="151">
        <v>9</v>
      </c>
      <c r="N29" s="201">
        <v>1122.9350820649099</v>
      </c>
      <c r="O29" s="151">
        <v>43</v>
      </c>
      <c r="P29" s="201">
        <v>2174.8818204804011</v>
      </c>
      <c r="Q29" s="151">
        <v>779</v>
      </c>
      <c r="R29" s="201">
        <v>49850.072124829232</v>
      </c>
      <c r="S29" s="151">
        <v>3040</v>
      </c>
      <c r="T29" s="201">
        <v>579451.8555078624</v>
      </c>
      <c r="U29" s="151">
        <v>203</v>
      </c>
      <c r="V29" s="201">
        <v>48193.570871434022</v>
      </c>
      <c r="W29" s="151">
        <v>3243</v>
      </c>
      <c r="X29" s="201">
        <v>627645.42637929635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1642</v>
      </c>
      <c r="D30" s="201">
        <v>268293.58857863996</v>
      </c>
      <c r="E30" s="151">
        <v>4784</v>
      </c>
      <c r="F30" s="201">
        <v>2339539.4845364382</v>
      </c>
      <c r="G30" s="151">
        <v>0</v>
      </c>
      <c r="H30" s="201">
        <v>0</v>
      </c>
      <c r="I30" s="151">
        <v>6</v>
      </c>
      <c r="J30" s="201">
        <v>1381.62542449546</v>
      </c>
      <c r="K30" s="151">
        <v>22</v>
      </c>
      <c r="L30" s="201">
        <v>11209.473133110863</v>
      </c>
      <c r="M30" s="151">
        <v>3</v>
      </c>
      <c r="N30" s="201">
        <v>104.43135842700005</v>
      </c>
      <c r="O30" s="151">
        <v>3</v>
      </c>
      <c r="P30" s="201">
        <v>202.26090230728619</v>
      </c>
      <c r="Q30" s="151">
        <v>72</v>
      </c>
      <c r="R30" s="201">
        <v>4635.9854926848957</v>
      </c>
      <c r="S30" s="151">
        <v>6532</v>
      </c>
      <c r="T30" s="201">
        <v>2625366.8494261033</v>
      </c>
      <c r="U30" s="151">
        <v>2650</v>
      </c>
      <c r="V30" s="201">
        <v>644578.80065020558</v>
      </c>
      <c r="W30" s="151">
        <v>9182</v>
      </c>
      <c r="X30" s="201">
        <v>3269945.6500763092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2088</v>
      </c>
      <c r="D31" s="201">
        <v>341076.34189909708</v>
      </c>
      <c r="E31" s="151">
        <v>9912</v>
      </c>
      <c r="F31" s="201">
        <v>4847814.0984174497</v>
      </c>
      <c r="G31" s="151">
        <v>0</v>
      </c>
      <c r="H31" s="201">
        <v>0</v>
      </c>
      <c r="I31" s="151">
        <v>42</v>
      </c>
      <c r="J31" s="201">
        <v>9375.8851011696061</v>
      </c>
      <c r="K31" s="151">
        <v>152</v>
      </c>
      <c r="L31" s="201">
        <v>76068.904261134972</v>
      </c>
      <c r="M31" s="151">
        <v>3</v>
      </c>
      <c r="N31" s="201">
        <v>708.68442358620621</v>
      </c>
      <c r="O31" s="151">
        <v>27</v>
      </c>
      <c r="P31" s="201">
        <v>1372.5680975974519</v>
      </c>
      <c r="Q31" s="151">
        <v>492</v>
      </c>
      <c r="R31" s="201">
        <v>31460.384659594525</v>
      </c>
      <c r="S31" s="151">
        <v>12716</v>
      </c>
      <c r="T31" s="201">
        <v>5307876.8668596298</v>
      </c>
      <c r="U31" s="151">
        <v>6410</v>
      </c>
      <c r="V31" s="201">
        <v>1559397.861441982</v>
      </c>
      <c r="W31" s="151">
        <v>19126</v>
      </c>
      <c r="X31" s="201">
        <v>6867274.7283016108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4828</v>
      </c>
      <c r="D32" s="201">
        <v>788846.80148811219</v>
      </c>
      <c r="E32" s="151">
        <v>841</v>
      </c>
      <c r="F32" s="201">
        <v>410279.71203524369</v>
      </c>
      <c r="G32" s="151">
        <v>0</v>
      </c>
      <c r="H32" s="201">
        <v>0</v>
      </c>
      <c r="I32" s="151">
        <v>10</v>
      </c>
      <c r="J32" s="201">
        <v>2139.3105429691018</v>
      </c>
      <c r="K32" s="151">
        <v>35</v>
      </c>
      <c r="L32" s="201">
        <v>17356.762281318133</v>
      </c>
      <c r="M32" s="151">
        <v>3</v>
      </c>
      <c r="N32" s="201">
        <v>161.70164658127311</v>
      </c>
      <c r="O32" s="151">
        <v>3</v>
      </c>
      <c r="P32" s="201">
        <v>313.1810352248209</v>
      </c>
      <c r="Q32" s="151">
        <v>112</v>
      </c>
      <c r="R32" s="201">
        <v>7178.3657608750027</v>
      </c>
      <c r="S32" s="151">
        <v>5832</v>
      </c>
      <c r="T32" s="201">
        <v>1226275.8347903241</v>
      </c>
      <c r="U32" s="151">
        <v>392</v>
      </c>
      <c r="V32" s="201">
        <v>94818.389466890076</v>
      </c>
      <c r="W32" s="151">
        <v>6224</v>
      </c>
      <c r="X32" s="201">
        <v>1321094.2242572142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0</v>
      </c>
      <c r="D35" s="201">
        <v>0</v>
      </c>
      <c r="E35" s="151">
        <v>0</v>
      </c>
      <c r="F35" s="201">
        <v>0</v>
      </c>
      <c r="G35" s="151">
        <v>0</v>
      </c>
      <c r="H35" s="201">
        <v>0</v>
      </c>
      <c r="I35" s="151">
        <v>0</v>
      </c>
      <c r="J35" s="201">
        <v>0</v>
      </c>
      <c r="K35" s="151">
        <v>0</v>
      </c>
      <c r="L35" s="201">
        <v>0</v>
      </c>
      <c r="M35" s="151">
        <v>0</v>
      </c>
      <c r="N35" s="201">
        <v>0</v>
      </c>
      <c r="O35" s="151">
        <v>0</v>
      </c>
      <c r="P35" s="201">
        <v>0</v>
      </c>
      <c r="Q35" s="151">
        <v>0</v>
      </c>
      <c r="R35" s="201">
        <v>0</v>
      </c>
      <c r="S35" s="151">
        <v>0</v>
      </c>
      <c r="T35" s="201">
        <v>0</v>
      </c>
      <c r="U35" s="151">
        <v>0</v>
      </c>
      <c r="V35" s="201">
        <v>0</v>
      </c>
      <c r="W35" s="151">
        <v>0</v>
      </c>
      <c r="X35" s="201">
        <v>0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3407</v>
      </c>
      <c r="D36" s="201">
        <v>556542.01341743383</v>
      </c>
      <c r="E36" s="151">
        <v>81</v>
      </c>
      <c r="F36" s="201">
        <v>39016.147838311466</v>
      </c>
      <c r="G36" s="151">
        <v>0</v>
      </c>
      <c r="H36" s="201">
        <v>0</v>
      </c>
      <c r="I36" s="151">
        <v>7</v>
      </c>
      <c r="J36" s="201">
        <v>1543.2024842543181</v>
      </c>
      <c r="K36" s="151">
        <v>25</v>
      </c>
      <c r="L36" s="201">
        <v>12520.388290129904</v>
      </c>
      <c r="M36" s="151">
        <v>3</v>
      </c>
      <c r="N36" s="201">
        <v>116.64430090916377</v>
      </c>
      <c r="O36" s="151">
        <v>3</v>
      </c>
      <c r="P36" s="201">
        <v>225.91472433427964</v>
      </c>
      <c r="Q36" s="151">
        <v>81</v>
      </c>
      <c r="R36" s="201">
        <v>5178.1504613603156</v>
      </c>
      <c r="S36" s="151">
        <v>3607</v>
      </c>
      <c r="T36" s="201">
        <v>615142.46151673328</v>
      </c>
      <c r="U36" s="151">
        <v>1238</v>
      </c>
      <c r="V36" s="201">
        <v>301192.11983550829</v>
      </c>
      <c r="W36" s="151">
        <v>4845</v>
      </c>
      <c r="X36" s="201">
        <v>916334.58135224145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86</v>
      </c>
      <c r="D37" s="201">
        <v>13614.582240365775</v>
      </c>
      <c r="E37" s="151">
        <v>1713</v>
      </c>
      <c r="F37" s="201">
        <v>837882.25220603135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1799</v>
      </c>
      <c r="T37" s="201">
        <v>851496.83444639714</v>
      </c>
      <c r="U37" s="151">
        <v>30</v>
      </c>
      <c r="V37" s="201">
        <v>6542.1365240595678</v>
      </c>
      <c r="W37" s="151">
        <v>1829</v>
      </c>
      <c r="X37" s="201">
        <v>858038.97097045672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2047</v>
      </c>
      <c r="D40" s="201">
        <v>334432.07394263527</v>
      </c>
      <c r="E40" s="151">
        <v>14</v>
      </c>
      <c r="F40" s="201">
        <v>4469.4921988198303</v>
      </c>
      <c r="G40" s="151">
        <v>0</v>
      </c>
      <c r="H40" s="201">
        <v>0</v>
      </c>
      <c r="I40" s="151">
        <v>3</v>
      </c>
      <c r="J40" s="201">
        <v>603.5586765908572</v>
      </c>
      <c r="K40" s="151">
        <v>10</v>
      </c>
      <c r="L40" s="201">
        <v>4896.8227202186908</v>
      </c>
      <c r="M40" s="151">
        <v>0</v>
      </c>
      <c r="N40" s="201">
        <v>45.620507099312377</v>
      </c>
      <c r="O40" s="151">
        <v>3</v>
      </c>
      <c r="P40" s="201">
        <v>88.357032491087793</v>
      </c>
      <c r="Q40" s="151">
        <v>32</v>
      </c>
      <c r="R40" s="201">
        <v>2025.2155316851606</v>
      </c>
      <c r="S40" s="151">
        <v>2109</v>
      </c>
      <c r="T40" s="201">
        <v>346561.14060954016</v>
      </c>
      <c r="U40" s="151">
        <v>201</v>
      </c>
      <c r="V40" s="201">
        <v>47907.488986784141</v>
      </c>
      <c r="W40" s="151">
        <v>2310</v>
      </c>
      <c r="X40" s="201">
        <v>394468.62959632435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24022</v>
      </c>
      <c r="D43" s="202">
        <v>3923632.6599634225</v>
      </c>
      <c r="E43" s="155">
        <v>20525</v>
      </c>
      <c r="F43" s="202">
        <v>10026667.469820974</v>
      </c>
      <c r="G43" s="155">
        <v>0</v>
      </c>
      <c r="H43" s="202">
        <v>0</v>
      </c>
      <c r="I43" s="155">
        <v>288</v>
      </c>
      <c r="J43" s="202">
        <v>63138.148583926552</v>
      </c>
      <c r="K43" s="155">
        <v>1024</v>
      </c>
      <c r="L43" s="202">
        <v>512255.61406004074</v>
      </c>
      <c r="M43" s="155">
        <v>42</v>
      </c>
      <c r="N43" s="202">
        <v>4772.3518316066466</v>
      </c>
      <c r="O43" s="155">
        <v>167</v>
      </c>
      <c r="P43" s="202">
        <v>9243.0109320403953</v>
      </c>
      <c r="Q43" s="155">
        <v>3302</v>
      </c>
      <c r="R43" s="202">
        <v>211857.37876599759</v>
      </c>
      <c r="S43" s="155">
        <v>49370</v>
      </c>
      <c r="T43" s="202">
        <v>14751566.63395801</v>
      </c>
      <c r="U43" s="155">
        <v>14219</v>
      </c>
      <c r="V43" s="202">
        <v>3452014.9370173602</v>
      </c>
      <c r="W43" s="155">
        <v>63589</v>
      </c>
      <c r="X43" s="202">
        <v>18203581.570975367</v>
      </c>
    </row>
    <row r="44" spans="1:24" s="193" customFormat="1" ht="20.25" customHeight="1" x14ac:dyDescent="0.25">
      <c r="A44" s="152" t="s">
        <v>38</v>
      </c>
      <c r="B44" s="153"/>
      <c r="C44" s="154">
        <v>302108</v>
      </c>
      <c r="D44" s="202">
        <v>49361305.383534051</v>
      </c>
      <c r="E44" s="155">
        <v>53762</v>
      </c>
      <c r="F44" s="202">
        <v>26275971.735361308</v>
      </c>
      <c r="G44" s="155">
        <v>0</v>
      </c>
      <c r="H44" s="202">
        <v>0</v>
      </c>
      <c r="I44" s="155">
        <v>737</v>
      </c>
      <c r="J44" s="202">
        <v>162843.21844058987</v>
      </c>
      <c r="K44" s="155">
        <v>2640</v>
      </c>
      <c r="L44" s="202">
        <v>1321187.8195464502</v>
      </c>
      <c r="M44" s="155">
        <v>103</v>
      </c>
      <c r="N44" s="202">
        <v>12308.646186491325</v>
      </c>
      <c r="O44" s="155">
        <v>432</v>
      </c>
      <c r="P44" s="202">
        <v>23839.179355319135</v>
      </c>
      <c r="Q44" s="155">
        <v>8529</v>
      </c>
      <c r="R44" s="202">
        <v>546413.5104117525</v>
      </c>
      <c r="S44" s="155">
        <v>368311</v>
      </c>
      <c r="T44" s="202">
        <v>77703869.492835969</v>
      </c>
      <c r="U44" s="155">
        <v>35309</v>
      </c>
      <c r="V44" s="202">
        <v>8575169.9452678412</v>
      </c>
      <c r="W44" s="155">
        <v>403620</v>
      </c>
      <c r="X44" s="202">
        <v>86279039.43810381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28511</v>
      </c>
      <c r="D45" s="201">
        <v>4658650.6747068977</v>
      </c>
      <c r="E45" s="151">
        <v>0</v>
      </c>
      <c r="F45" s="201">
        <v>0</v>
      </c>
      <c r="G45" s="151">
        <v>0</v>
      </c>
      <c r="H45" s="201">
        <v>0</v>
      </c>
      <c r="I45" s="151">
        <v>78</v>
      </c>
      <c r="J45" s="201">
        <v>17335.546433192951</v>
      </c>
      <c r="K45" s="151">
        <v>281</v>
      </c>
      <c r="L45" s="201">
        <v>140647.63035294792</v>
      </c>
      <c r="M45" s="151">
        <v>10</v>
      </c>
      <c r="N45" s="201">
        <v>1310.322342796916</v>
      </c>
      <c r="O45" s="151">
        <v>51</v>
      </c>
      <c r="P45" s="201">
        <v>2537.8103221051319</v>
      </c>
      <c r="Q45" s="151">
        <v>909</v>
      </c>
      <c r="R45" s="201">
        <v>58168.6905489571</v>
      </c>
      <c r="S45" s="151">
        <v>29840</v>
      </c>
      <c r="T45" s="201">
        <v>4878650.6747068977</v>
      </c>
      <c r="U45" s="151">
        <v>1835</v>
      </c>
      <c r="V45" s="201">
        <v>446453.00672597374</v>
      </c>
      <c r="W45" s="151">
        <v>31675</v>
      </c>
      <c r="X45" s="201">
        <v>5325103.6814328711</v>
      </c>
    </row>
    <row r="46" spans="1:24" s="193" customFormat="1" ht="20.25" customHeight="1" x14ac:dyDescent="0.25">
      <c r="A46" s="152" t="s">
        <v>40</v>
      </c>
      <c r="B46" s="153"/>
      <c r="C46" s="154">
        <v>28511</v>
      </c>
      <c r="D46" s="202">
        <v>4658650.6747068977</v>
      </c>
      <c r="E46" s="155">
        <v>0</v>
      </c>
      <c r="F46" s="202">
        <v>0</v>
      </c>
      <c r="G46" s="155">
        <v>0</v>
      </c>
      <c r="H46" s="202">
        <v>0</v>
      </c>
      <c r="I46" s="155">
        <v>78</v>
      </c>
      <c r="J46" s="202">
        <v>17335.546433192951</v>
      </c>
      <c r="K46" s="155">
        <v>281</v>
      </c>
      <c r="L46" s="202">
        <v>140647.63035294792</v>
      </c>
      <c r="M46" s="155">
        <v>10</v>
      </c>
      <c r="N46" s="202">
        <v>1310.322342796916</v>
      </c>
      <c r="O46" s="155">
        <v>51</v>
      </c>
      <c r="P46" s="202">
        <v>2537.8103221051319</v>
      </c>
      <c r="Q46" s="155">
        <v>909</v>
      </c>
      <c r="R46" s="202">
        <v>58168.6905489571</v>
      </c>
      <c r="S46" s="155">
        <v>29840</v>
      </c>
      <c r="T46" s="202">
        <v>4878650.6747068977</v>
      </c>
      <c r="U46" s="155">
        <v>1835</v>
      </c>
      <c r="V46" s="202">
        <v>446453.00672597374</v>
      </c>
      <c r="W46" s="155">
        <v>31675</v>
      </c>
      <c r="X46" s="202">
        <v>5325103.6814328711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31420</v>
      </c>
      <c r="D48" s="201">
        <v>5133919.5615729932</v>
      </c>
      <c r="E48" s="151">
        <v>1984</v>
      </c>
      <c r="F48" s="201">
        <v>969924.96456439502</v>
      </c>
      <c r="G48" s="151">
        <v>0</v>
      </c>
      <c r="H48" s="201">
        <v>0</v>
      </c>
      <c r="I48" s="151">
        <v>289</v>
      </c>
      <c r="J48" s="201">
        <v>63992.819843482699</v>
      </c>
      <c r="K48" s="151">
        <v>1038</v>
      </c>
      <c r="L48" s="201">
        <v>519189.77606356295</v>
      </c>
      <c r="M48" s="151">
        <v>37</v>
      </c>
      <c r="N48" s="201">
        <v>4836.9529015214948</v>
      </c>
      <c r="O48" s="151">
        <v>187</v>
      </c>
      <c r="P48" s="201">
        <v>9368.1292000377125</v>
      </c>
      <c r="Q48" s="151">
        <v>3355</v>
      </c>
      <c r="R48" s="201">
        <v>214725.19191568968</v>
      </c>
      <c r="S48" s="151">
        <v>38310</v>
      </c>
      <c r="T48" s="201">
        <v>6915957.3960616831</v>
      </c>
      <c r="U48" s="151">
        <v>9813</v>
      </c>
      <c r="V48" s="201">
        <v>2387117.653585827</v>
      </c>
      <c r="W48" s="151">
        <v>48123</v>
      </c>
      <c r="X48" s="201">
        <v>9303075.0496475101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31420</v>
      </c>
      <c r="D51" s="202">
        <v>5133919.5615729932</v>
      </c>
      <c r="E51" s="155">
        <v>1984</v>
      </c>
      <c r="F51" s="202">
        <v>969924.96456439502</v>
      </c>
      <c r="G51" s="155">
        <v>0</v>
      </c>
      <c r="H51" s="202">
        <v>0</v>
      </c>
      <c r="I51" s="155">
        <v>289</v>
      </c>
      <c r="J51" s="202">
        <v>63992.819843482699</v>
      </c>
      <c r="K51" s="155">
        <v>1038</v>
      </c>
      <c r="L51" s="202">
        <v>519189.77606356295</v>
      </c>
      <c r="M51" s="155">
        <v>37</v>
      </c>
      <c r="N51" s="202">
        <v>4836.9529015214948</v>
      </c>
      <c r="O51" s="155">
        <v>187</v>
      </c>
      <c r="P51" s="202">
        <v>9368.1292000377125</v>
      </c>
      <c r="Q51" s="155">
        <v>3355</v>
      </c>
      <c r="R51" s="202">
        <v>214725.19191568968</v>
      </c>
      <c r="S51" s="155">
        <v>38310</v>
      </c>
      <c r="T51" s="202">
        <v>6915957.3960616831</v>
      </c>
      <c r="U51" s="155">
        <v>9813</v>
      </c>
      <c r="V51" s="202">
        <v>2387117.653585827</v>
      </c>
      <c r="W51" s="155">
        <v>48123</v>
      </c>
      <c r="X51" s="202">
        <v>9303075.0496475101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214</v>
      </c>
      <c r="D53" s="201">
        <v>34881.055448080435</v>
      </c>
      <c r="E53" s="151">
        <v>224</v>
      </c>
      <c r="F53" s="201">
        <v>108427.3366545359</v>
      </c>
      <c r="G53" s="151">
        <v>0</v>
      </c>
      <c r="H53" s="201">
        <v>0</v>
      </c>
      <c r="I53" s="151">
        <v>19</v>
      </c>
      <c r="J53" s="201">
        <v>4222.3248451309446</v>
      </c>
      <c r="K53" s="151">
        <v>68</v>
      </c>
      <c r="L53" s="201">
        <v>34256.779060102868</v>
      </c>
      <c r="M53" s="151">
        <v>3</v>
      </c>
      <c r="N53" s="201">
        <v>319.14809287627293</v>
      </c>
      <c r="O53" s="151">
        <v>3</v>
      </c>
      <c r="P53" s="201">
        <v>618.12066995113662</v>
      </c>
      <c r="Q53" s="151">
        <v>221</v>
      </c>
      <c r="R53" s="201">
        <v>14167.831874242105</v>
      </c>
      <c r="S53" s="151">
        <v>752</v>
      </c>
      <c r="T53" s="201">
        <v>196892.59664491963</v>
      </c>
      <c r="U53" s="151">
        <v>266</v>
      </c>
      <c r="V53" s="201">
        <v>64113.980409617092</v>
      </c>
      <c r="W53" s="151">
        <v>1018</v>
      </c>
      <c r="X53" s="201">
        <v>261006.5770545367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214</v>
      </c>
      <c r="D55" s="202">
        <v>34881.055448080435</v>
      </c>
      <c r="E55" s="155">
        <v>224</v>
      </c>
      <c r="F55" s="202">
        <v>108427.3366545359</v>
      </c>
      <c r="G55" s="155">
        <v>0</v>
      </c>
      <c r="H55" s="202">
        <v>0</v>
      </c>
      <c r="I55" s="155">
        <v>19</v>
      </c>
      <c r="J55" s="202">
        <v>4222.3248451309446</v>
      </c>
      <c r="K55" s="155">
        <v>68</v>
      </c>
      <c r="L55" s="202">
        <v>34256.779060102868</v>
      </c>
      <c r="M55" s="155">
        <v>3</v>
      </c>
      <c r="N55" s="202">
        <v>319.14809287627293</v>
      </c>
      <c r="O55" s="155">
        <v>3</v>
      </c>
      <c r="P55" s="202">
        <v>618.12066995113662</v>
      </c>
      <c r="Q55" s="155">
        <v>221</v>
      </c>
      <c r="R55" s="202">
        <v>14167.831874242105</v>
      </c>
      <c r="S55" s="155">
        <v>752</v>
      </c>
      <c r="T55" s="202">
        <v>196892.59664491963</v>
      </c>
      <c r="U55" s="155">
        <v>266</v>
      </c>
      <c r="V55" s="202">
        <v>64113.980409617092</v>
      </c>
      <c r="W55" s="155">
        <v>1018</v>
      </c>
      <c r="X55" s="202">
        <v>261006.5770545367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362253</v>
      </c>
      <c r="D58" s="204">
        <v>59188756.675262026</v>
      </c>
      <c r="E58" s="205">
        <v>55970</v>
      </c>
      <c r="F58" s="204">
        <v>27354324.036580238</v>
      </c>
      <c r="G58" s="205">
        <v>0</v>
      </c>
      <c r="H58" s="204">
        <v>0</v>
      </c>
      <c r="I58" s="205">
        <v>1123</v>
      </c>
      <c r="J58" s="204">
        <v>248393.90956239647</v>
      </c>
      <c r="K58" s="205">
        <v>4027</v>
      </c>
      <c r="L58" s="204">
        <v>2015282.0050230639</v>
      </c>
      <c r="M58" s="205">
        <v>153</v>
      </c>
      <c r="N58" s="204">
        <v>18775.069523686008</v>
      </c>
      <c r="O58" s="205">
        <v>673</v>
      </c>
      <c r="P58" s="204">
        <v>36363.239547413119</v>
      </c>
      <c r="Q58" s="205">
        <v>13014</v>
      </c>
      <c r="R58" s="204">
        <v>833475.2247506415</v>
      </c>
      <c r="S58" s="205">
        <v>437213</v>
      </c>
      <c r="T58" s="204">
        <v>89695370.160249472</v>
      </c>
      <c r="U58" s="205">
        <v>47223</v>
      </c>
      <c r="V58" s="204">
        <v>11472854.585989257</v>
      </c>
      <c r="W58" s="205">
        <v>484436</v>
      </c>
      <c r="X58" s="204">
        <v>101168224.74623872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14000000000000001" bottom="0.36" header="0.12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52E1-B20E-4BBD-A44E-40D21F311ED5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4.28515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75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63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15143</v>
      </c>
      <c r="D9" s="201">
        <v>2407237.5127820307</v>
      </c>
      <c r="E9" s="151">
        <v>863</v>
      </c>
      <c r="F9" s="201">
        <v>337580.57561903185</v>
      </c>
      <c r="G9" s="151">
        <v>0</v>
      </c>
      <c r="H9" s="201">
        <v>0</v>
      </c>
      <c r="I9" s="151">
        <v>70</v>
      </c>
      <c r="J9" s="201">
        <v>15469.773078630411</v>
      </c>
      <c r="K9" s="151">
        <v>207</v>
      </c>
      <c r="L9" s="201">
        <v>103593.51689470353</v>
      </c>
      <c r="M9" s="151">
        <v>3</v>
      </c>
      <c r="N9" s="201">
        <v>908.37758274013788</v>
      </c>
      <c r="O9" s="151">
        <v>0</v>
      </c>
      <c r="P9" s="201">
        <v>0</v>
      </c>
      <c r="Q9" s="151">
        <v>1864</v>
      </c>
      <c r="R9" s="201">
        <v>119328.33244392592</v>
      </c>
      <c r="S9" s="151">
        <v>18150</v>
      </c>
      <c r="T9" s="201">
        <v>2984118.0884010629</v>
      </c>
      <c r="U9" s="151">
        <v>2442</v>
      </c>
      <c r="V9" s="201">
        <v>599247.53609928477</v>
      </c>
      <c r="W9" s="151">
        <v>20592</v>
      </c>
      <c r="X9" s="201">
        <v>3583365.6245003478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1720</v>
      </c>
      <c r="D10" s="201">
        <v>273591.53962544905</v>
      </c>
      <c r="E10" s="151">
        <v>320</v>
      </c>
      <c r="F10" s="201">
        <v>123945.85115218266</v>
      </c>
      <c r="G10" s="151">
        <v>0</v>
      </c>
      <c r="H10" s="201">
        <v>0</v>
      </c>
      <c r="I10" s="151">
        <v>3</v>
      </c>
      <c r="J10" s="201">
        <v>93.568433850010834</v>
      </c>
      <c r="K10" s="151">
        <v>3</v>
      </c>
      <c r="L10" s="201">
        <v>626.58211491426778</v>
      </c>
      <c r="M10" s="151">
        <v>0</v>
      </c>
      <c r="N10" s="201">
        <v>5.494293117903851</v>
      </c>
      <c r="O10" s="151">
        <v>0</v>
      </c>
      <c r="P10" s="201">
        <v>0</v>
      </c>
      <c r="Q10" s="151">
        <v>3</v>
      </c>
      <c r="R10" s="201">
        <v>721.75364977623133</v>
      </c>
      <c r="S10" s="151">
        <v>2049</v>
      </c>
      <c r="T10" s="201">
        <v>398984.78926929017</v>
      </c>
      <c r="U10" s="151">
        <v>100</v>
      </c>
      <c r="V10" s="201">
        <v>23275.097658590366</v>
      </c>
      <c r="W10" s="151">
        <v>2149</v>
      </c>
      <c r="X10" s="201">
        <v>422259.88692788052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16</v>
      </c>
      <c r="D11" s="201">
        <v>2749.3367838060367</v>
      </c>
      <c r="E11" s="151">
        <v>13</v>
      </c>
      <c r="F11" s="201">
        <v>2745.7324631395986</v>
      </c>
      <c r="G11" s="151">
        <v>0</v>
      </c>
      <c r="H11" s="201">
        <v>0</v>
      </c>
      <c r="I11" s="151">
        <v>11</v>
      </c>
      <c r="J11" s="201">
        <v>2405.5131463634812</v>
      </c>
      <c r="K11" s="151">
        <v>32</v>
      </c>
      <c r="L11" s="201">
        <v>16108.547003347436</v>
      </c>
      <c r="M11" s="151">
        <v>3</v>
      </c>
      <c r="N11" s="201">
        <v>141.25056689821452</v>
      </c>
      <c r="O11" s="151">
        <v>0</v>
      </c>
      <c r="P11" s="201">
        <v>0</v>
      </c>
      <c r="Q11" s="151">
        <v>290</v>
      </c>
      <c r="R11" s="201">
        <v>18555.273627382052</v>
      </c>
      <c r="S11" s="151">
        <v>365</v>
      </c>
      <c r="T11" s="201">
        <v>42705.653590936825</v>
      </c>
      <c r="U11" s="151">
        <v>300</v>
      </c>
      <c r="V11" s="201">
        <v>72268.409040348692</v>
      </c>
      <c r="W11" s="151">
        <v>665</v>
      </c>
      <c r="X11" s="201">
        <v>114974.06263128552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184590</v>
      </c>
      <c r="D12" s="201">
        <v>29344489.623029649</v>
      </c>
      <c r="E12" s="151">
        <v>5389</v>
      </c>
      <c r="F12" s="201">
        <v>2107487.4119709958</v>
      </c>
      <c r="G12" s="151">
        <v>0</v>
      </c>
      <c r="H12" s="201">
        <v>0</v>
      </c>
      <c r="I12" s="151">
        <v>424</v>
      </c>
      <c r="J12" s="201">
        <v>93911.15483212033</v>
      </c>
      <c r="K12" s="151">
        <v>1257</v>
      </c>
      <c r="L12" s="201">
        <v>628877.149991374</v>
      </c>
      <c r="M12" s="151">
        <v>42</v>
      </c>
      <c r="N12" s="201">
        <v>5514.417527984112</v>
      </c>
      <c r="O12" s="151">
        <v>0</v>
      </c>
      <c r="P12" s="201">
        <v>0</v>
      </c>
      <c r="Q12" s="151">
        <v>11319</v>
      </c>
      <c r="R12" s="201">
        <v>724397.27764852135</v>
      </c>
      <c r="S12" s="151">
        <v>203021</v>
      </c>
      <c r="T12" s="201">
        <v>32904677.035000645</v>
      </c>
      <c r="U12" s="151">
        <v>4114</v>
      </c>
      <c r="V12" s="201">
        <v>1009253.9775658242</v>
      </c>
      <c r="W12" s="151">
        <v>207135</v>
      </c>
      <c r="X12" s="201">
        <v>33913931.01256647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2613</v>
      </c>
      <c r="D13" s="201">
        <v>415489.7171264026</v>
      </c>
      <c r="E13" s="151">
        <v>109</v>
      </c>
      <c r="F13" s="201">
        <v>40314.603497954166</v>
      </c>
      <c r="G13" s="151">
        <v>0</v>
      </c>
      <c r="H13" s="201">
        <v>0</v>
      </c>
      <c r="I13" s="151">
        <v>6</v>
      </c>
      <c r="J13" s="201">
        <v>1255.2609413889545</v>
      </c>
      <c r="K13" s="151">
        <v>17</v>
      </c>
      <c r="L13" s="201">
        <v>8405.8696192944226</v>
      </c>
      <c r="M13" s="151">
        <v>3</v>
      </c>
      <c r="N13" s="201">
        <v>73.708314520923707</v>
      </c>
      <c r="O13" s="151">
        <v>0</v>
      </c>
      <c r="P13" s="201">
        <v>0</v>
      </c>
      <c r="Q13" s="151">
        <v>151</v>
      </c>
      <c r="R13" s="201">
        <v>9682.6368529510346</v>
      </c>
      <c r="S13" s="151">
        <v>2899</v>
      </c>
      <c r="T13" s="201">
        <v>475221.79635251209</v>
      </c>
      <c r="U13" s="151">
        <v>165</v>
      </c>
      <c r="V13" s="201">
        <v>39016.787882102035</v>
      </c>
      <c r="W13" s="151">
        <v>3064</v>
      </c>
      <c r="X13" s="201">
        <v>514238.5842346141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17627</v>
      </c>
      <c r="D14" s="201">
        <v>2802275.781501025</v>
      </c>
      <c r="E14" s="151">
        <v>508</v>
      </c>
      <c r="F14" s="201">
        <v>198558.51581158693</v>
      </c>
      <c r="G14" s="151">
        <v>0</v>
      </c>
      <c r="H14" s="201">
        <v>0</v>
      </c>
      <c r="I14" s="151">
        <v>30</v>
      </c>
      <c r="J14" s="201">
        <v>6540.583184133282</v>
      </c>
      <c r="K14" s="151">
        <v>88</v>
      </c>
      <c r="L14" s="201">
        <v>43799.092019177289</v>
      </c>
      <c r="M14" s="151">
        <v>3</v>
      </c>
      <c r="N14" s="201">
        <v>384.05987678778473</v>
      </c>
      <c r="O14" s="151">
        <v>0</v>
      </c>
      <c r="P14" s="201">
        <v>0</v>
      </c>
      <c r="Q14" s="151">
        <v>788</v>
      </c>
      <c r="R14" s="201">
        <v>50451.734528125737</v>
      </c>
      <c r="S14" s="151">
        <v>19044</v>
      </c>
      <c r="T14" s="201">
        <v>3102009.7669208362</v>
      </c>
      <c r="U14" s="151">
        <v>852</v>
      </c>
      <c r="V14" s="201">
        <v>209083.7651735323</v>
      </c>
      <c r="W14" s="151">
        <v>19896</v>
      </c>
      <c r="X14" s="201">
        <v>3311093.5320943682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8216</v>
      </c>
      <c r="D15" s="201">
        <v>1306048.088013734</v>
      </c>
      <c r="E15" s="151">
        <v>233</v>
      </c>
      <c r="F15" s="201">
        <v>89641.532705277859</v>
      </c>
      <c r="G15" s="151">
        <v>0</v>
      </c>
      <c r="H15" s="201">
        <v>0</v>
      </c>
      <c r="I15" s="151">
        <v>3</v>
      </c>
      <c r="J15" s="201">
        <v>539.14521392588449</v>
      </c>
      <c r="K15" s="151">
        <v>7</v>
      </c>
      <c r="L15" s="201">
        <v>3610.3922496886698</v>
      </c>
      <c r="M15" s="151">
        <v>0</v>
      </c>
      <c r="N15" s="201">
        <v>31.658345838856253</v>
      </c>
      <c r="O15" s="151">
        <v>0</v>
      </c>
      <c r="P15" s="201">
        <v>0</v>
      </c>
      <c r="Q15" s="151">
        <v>65</v>
      </c>
      <c r="R15" s="201">
        <v>4158.7745984309768</v>
      </c>
      <c r="S15" s="151">
        <v>8524</v>
      </c>
      <c r="T15" s="201">
        <v>1404029.5911268962</v>
      </c>
      <c r="U15" s="151">
        <v>364</v>
      </c>
      <c r="V15" s="201">
        <v>88376.845362006046</v>
      </c>
      <c r="W15" s="151">
        <v>8888</v>
      </c>
      <c r="X15" s="201">
        <v>1492406.4364889022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525</v>
      </c>
      <c r="D17" s="201">
        <v>83590.140841461864</v>
      </c>
      <c r="E17" s="151">
        <v>296</v>
      </c>
      <c r="F17" s="201">
        <v>114628.70870670487</v>
      </c>
      <c r="G17" s="151">
        <v>0</v>
      </c>
      <c r="H17" s="201">
        <v>0</v>
      </c>
      <c r="I17" s="151">
        <v>48</v>
      </c>
      <c r="J17" s="201">
        <v>10648.831796458546</v>
      </c>
      <c r="K17" s="151">
        <v>143</v>
      </c>
      <c r="L17" s="201">
        <v>71310.027044879578</v>
      </c>
      <c r="M17" s="151">
        <v>3</v>
      </c>
      <c r="N17" s="201">
        <v>625.29424556560662</v>
      </c>
      <c r="O17" s="151">
        <v>0</v>
      </c>
      <c r="P17" s="201">
        <v>0</v>
      </c>
      <c r="Q17" s="151">
        <v>1283</v>
      </c>
      <c r="R17" s="201">
        <v>82141.304483811749</v>
      </c>
      <c r="S17" s="151">
        <v>2298</v>
      </c>
      <c r="T17" s="201">
        <v>362944.30711888225</v>
      </c>
      <c r="U17" s="151">
        <v>704</v>
      </c>
      <c r="V17" s="201">
        <v>172796.71610782313</v>
      </c>
      <c r="W17" s="151">
        <v>3002</v>
      </c>
      <c r="X17" s="201">
        <v>535741.02322670538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470</v>
      </c>
      <c r="D18" s="201">
        <v>74733.683268992972</v>
      </c>
      <c r="E18" s="151">
        <v>92</v>
      </c>
      <c r="F18" s="201">
        <v>33838.405228410695</v>
      </c>
      <c r="G18" s="151">
        <v>0</v>
      </c>
      <c r="H18" s="201">
        <v>0</v>
      </c>
      <c r="I18" s="151">
        <v>39</v>
      </c>
      <c r="J18" s="201">
        <v>8686.8926130695254</v>
      </c>
      <c r="K18" s="151">
        <v>116</v>
      </c>
      <c r="L18" s="201">
        <v>58171.878288092164</v>
      </c>
      <c r="M18" s="151">
        <v>3</v>
      </c>
      <c r="N18" s="201">
        <v>510.09012693816896</v>
      </c>
      <c r="O18" s="151">
        <v>0</v>
      </c>
      <c r="P18" s="201">
        <v>0</v>
      </c>
      <c r="Q18" s="151">
        <v>1047</v>
      </c>
      <c r="R18" s="201">
        <v>67007.602785652343</v>
      </c>
      <c r="S18" s="151">
        <v>1767</v>
      </c>
      <c r="T18" s="201">
        <v>242948.55231115586</v>
      </c>
      <c r="U18" s="151">
        <v>120</v>
      </c>
      <c r="V18" s="201">
        <v>28233.942941913043</v>
      </c>
      <c r="W18" s="151">
        <v>1887</v>
      </c>
      <c r="X18" s="201">
        <v>271182.49525306892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119420</v>
      </c>
      <c r="D19" s="201">
        <v>18984211.615150373</v>
      </c>
      <c r="E19" s="151">
        <v>8924</v>
      </c>
      <c r="F19" s="201">
        <v>3490002.089366036</v>
      </c>
      <c r="G19" s="151">
        <v>0</v>
      </c>
      <c r="H19" s="201">
        <v>0</v>
      </c>
      <c r="I19" s="151">
        <v>6</v>
      </c>
      <c r="J19" s="201">
        <v>1292.9187696306235</v>
      </c>
      <c r="K19" s="151">
        <v>17</v>
      </c>
      <c r="L19" s="201">
        <v>8658.0457078732579</v>
      </c>
      <c r="M19" s="151">
        <v>3</v>
      </c>
      <c r="N19" s="201">
        <v>75.919563956551443</v>
      </c>
      <c r="O19" s="151">
        <v>0</v>
      </c>
      <c r="P19" s="201">
        <v>0</v>
      </c>
      <c r="Q19" s="151">
        <v>156</v>
      </c>
      <c r="R19" s="201">
        <v>9973.1159585395671</v>
      </c>
      <c r="S19" s="151">
        <v>128526</v>
      </c>
      <c r="T19" s="201">
        <v>22494213.704516411</v>
      </c>
      <c r="U19" s="151">
        <v>8655</v>
      </c>
      <c r="V19" s="201">
        <v>2123165.361011371</v>
      </c>
      <c r="W19" s="151">
        <v>137181</v>
      </c>
      <c r="X19" s="201">
        <v>24617379.065527778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120960</v>
      </c>
      <c r="D20" s="201">
        <v>19335431.925003238</v>
      </c>
      <c r="E20" s="151">
        <v>10176</v>
      </c>
      <c r="F20" s="201">
        <v>3979862.1123581817</v>
      </c>
      <c r="G20" s="151">
        <v>0</v>
      </c>
      <c r="H20" s="201">
        <v>0</v>
      </c>
      <c r="I20" s="151">
        <v>583</v>
      </c>
      <c r="J20" s="201">
        <v>129291.87696306234</v>
      </c>
      <c r="K20" s="151">
        <v>1731</v>
      </c>
      <c r="L20" s="201">
        <v>865804.57078732573</v>
      </c>
      <c r="M20" s="151">
        <v>58</v>
      </c>
      <c r="N20" s="201">
        <v>7591.9563956551438</v>
      </c>
      <c r="O20" s="151">
        <v>0</v>
      </c>
      <c r="P20" s="201">
        <v>0</v>
      </c>
      <c r="Q20" s="151">
        <v>15583</v>
      </c>
      <c r="R20" s="201">
        <v>997311.59585395677</v>
      </c>
      <c r="S20" s="151">
        <v>149091</v>
      </c>
      <c r="T20" s="201">
        <v>25315294.037361417</v>
      </c>
      <c r="U20" s="151">
        <v>37069</v>
      </c>
      <c r="V20" s="201">
        <v>9094037.4579428453</v>
      </c>
      <c r="W20" s="151">
        <v>186160</v>
      </c>
      <c r="X20" s="201">
        <v>34409331.495304264</v>
      </c>
    </row>
    <row r="21" spans="1:24" s="193" customFormat="1" ht="20.25" customHeight="1" x14ac:dyDescent="0.25">
      <c r="A21" s="152" t="s">
        <v>20</v>
      </c>
      <c r="B21" s="153"/>
      <c r="C21" s="154">
        <v>471300</v>
      </c>
      <c r="D21" s="202">
        <v>75029848.963126153</v>
      </c>
      <c r="E21" s="155">
        <v>26923</v>
      </c>
      <c r="F21" s="202">
        <v>10518605.538879501</v>
      </c>
      <c r="G21" s="155">
        <v>0</v>
      </c>
      <c r="H21" s="202">
        <v>0</v>
      </c>
      <c r="I21" s="155">
        <v>1223</v>
      </c>
      <c r="J21" s="202">
        <v>270135.51897263341</v>
      </c>
      <c r="K21" s="155">
        <v>3618</v>
      </c>
      <c r="L21" s="202">
        <v>1808965.6717206703</v>
      </c>
      <c r="M21" s="155">
        <v>121</v>
      </c>
      <c r="N21" s="202">
        <v>15862.226840003405</v>
      </c>
      <c r="O21" s="155">
        <v>0</v>
      </c>
      <c r="P21" s="202">
        <v>0</v>
      </c>
      <c r="Q21" s="155">
        <v>32549</v>
      </c>
      <c r="R21" s="202">
        <v>2083729.4024310738</v>
      </c>
      <c r="S21" s="155">
        <v>535734</v>
      </c>
      <c r="T21" s="202">
        <v>89727147.321970046</v>
      </c>
      <c r="U21" s="155">
        <v>54885</v>
      </c>
      <c r="V21" s="202">
        <v>13458755.896785643</v>
      </c>
      <c r="W21" s="155">
        <v>590619</v>
      </c>
      <c r="X21" s="202">
        <v>103185903.21875568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5019</v>
      </c>
      <c r="D22" s="201">
        <v>797968.98422923079</v>
      </c>
      <c r="E22" s="151">
        <v>912</v>
      </c>
      <c r="F22" s="201">
        <v>356786.0887631714</v>
      </c>
      <c r="G22" s="151">
        <v>0</v>
      </c>
      <c r="H22" s="201">
        <v>0</v>
      </c>
      <c r="I22" s="151">
        <v>6</v>
      </c>
      <c r="J22" s="201">
        <v>1349.8349795330444</v>
      </c>
      <c r="K22" s="151">
        <v>18</v>
      </c>
      <c r="L22" s="201">
        <v>9039.1857751605876</v>
      </c>
      <c r="M22" s="151">
        <v>3</v>
      </c>
      <c r="N22" s="201">
        <v>79.261656235934026</v>
      </c>
      <c r="O22" s="151">
        <v>0</v>
      </c>
      <c r="P22" s="201">
        <v>0</v>
      </c>
      <c r="Q22" s="151">
        <v>163</v>
      </c>
      <c r="R22" s="201">
        <v>10412.147376916757</v>
      </c>
      <c r="S22" s="151">
        <v>6121</v>
      </c>
      <c r="T22" s="201">
        <v>1175635.5027802484</v>
      </c>
      <c r="U22" s="151">
        <v>2541</v>
      </c>
      <c r="V22" s="201">
        <v>623258.7440120742</v>
      </c>
      <c r="W22" s="151">
        <v>8662</v>
      </c>
      <c r="X22" s="201">
        <v>1798894.2467923227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0</v>
      </c>
      <c r="D23" s="201">
        <v>0</v>
      </c>
      <c r="E23" s="151">
        <v>0</v>
      </c>
      <c r="F23" s="201">
        <v>0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0</v>
      </c>
      <c r="T23" s="201">
        <v>0</v>
      </c>
      <c r="U23" s="151">
        <v>0</v>
      </c>
      <c r="V23" s="201">
        <v>0</v>
      </c>
      <c r="W23" s="151">
        <v>0</v>
      </c>
      <c r="X23" s="201">
        <v>0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1085</v>
      </c>
      <c r="D24" s="201">
        <v>172465.85854985964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1085</v>
      </c>
      <c r="T24" s="201">
        <v>172465.85854985964</v>
      </c>
      <c r="U24" s="151">
        <v>40</v>
      </c>
      <c r="V24" s="201">
        <v>8905.8524173027981</v>
      </c>
      <c r="W24" s="151">
        <v>1125</v>
      </c>
      <c r="X24" s="201">
        <v>181371.71096716242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600</v>
      </c>
      <c r="D25" s="201">
        <v>95473.623210511287</v>
      </c>
      <c r="E25" s="151">
        <v>292</v>
      </c>
      <c r="F25" s="201">
        <v>113402.19585000596</v>
      </c>
      <c r="G25" s="151">
        <v>0</v>
      </c>
      <c r="H25" s="201">
        <v>0</v>
      </c>
      <c r="I25" s="151">
        <v>3</v>
      </c>
      <c r="J25" s="201">
        <v>408.68122028554177</v>
      </c>
      <c r="K25" s="151">
        <v>5</v>
      </c>
      <c r="L25" s="201">
        <v>2736.7385858220055</v>
      </c>
      <c r="M25" s="151">
        <v>0</v>
      </c>
      <c r="N25" s="201">
        <v>23.997563319599585</v>
      </c>
      <c r="O25" s="151">
        <v>0</v>
      </c>
      <c r="P25" s="201">
        <v>0</v>
      </c>
      <c r="Q25" s="151">
        <v>49</v>
      </c>
      <c r="R25" s="201">
        <v>3152.4217110326208</v>
      </c>
      <c r="S25" s="151">
        <v>949</v>
      </c>
      <c r="T25" s="201">
        <v>215197.65814097703</v>
      </c>
      <c r="U25" s="151">
        <v>726</v>
      </c>
      <c r="V25" s="201">
        <v>177978.35868866515</v>
      </c>
      <c r="W25" s="151">
        <v>1675</v>
      </c>
      <c r="X25" s="201">
        <v>393176.01682964218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171</v>
      </c>
      <c r="D27" s="201">
        <v>26734.596257168119</v>
      </c>
      <c r="E27" s="151">
        <v>12</v>
      </c>
      <c r="F27" s="201">
        <v>2543.0598417787705</v>
      </c>
      <c r="G27" s="151">
        <v>0</v>
      </c>
      <c r="H27" s="201">
        <v>0</v>
      </c>
      <c r="I27" s="151">
        <v>3</v>
      </c>
      <c r="J27" s="201">
        <v>170.34502893684103</v>
      </c>
      <c r="K27" s="151">
        <v>2</v>
      </c>
      <c r="L27" s="201">
        <v>1140.7174845682814</v>
      </c>
      <c r="M27" s="151">
        <v>0</v>
      </c>
      <c r="N27" s="201">
        <v>10.002577596383588</v>
      </c>
      <c r="O27" s="151">
        <v>0</v>
      </c>
      <c r="P27" s="201">
        <v>0</v>
      </c>
      <c r="Q27" s="151">
        <v>21</v>
      </c>
      <c r="R27" s="201">
        <v>1313.9810222054766</v>
      </c>
      <c r="S27" s="151">
        <v>209</v>
      </c>
      <c r="T27" s="201">
        <v>31912.702212253873</v>
      </c>
      <c r="U27" s="151">
        <v>265</v>
      </c>
      <c r="V27" s="201">
        <v>63796.354494028907</v>
      </c>
      <c r="W27" s="151">
        <v>474</v>
      </c>
      <c r="X27" s="201">
        <v>95709.056706282776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528</v>
      </c>
      <c r="D29" s="201">
        <v>83885.049174014697</v>
      </c>
      <c r="E29" s="151">
        <v>6</v>
      </c>
      <c r="F29" s="201">
        <v>225.6550428956555</v>
      </c>
      <c r="G29" s="151">
        <v>0</v>
      </c>
      <c r="H29" s="201">
        <v>0</v>
      </c>
      <c r="I29" s="151">
        <v>21</v>
      </c>
      <c r="J29" s="201">
        <v>4700.0956729894197</v>
      </c>
      <c r="K29" s="151">
        <v>63</v>
      </c>
      <c r="L29" s="201">
        <v>31474.245810311473</v>
      </c>
      <c r="M29" s="151">
        <v>3</v>
      </c>
      <c r="N29" s="201">
        <v>275.98734153219397</v>
      </c>
      <c r="O29" s="151">
        <v>0</v>
      </c>
      <c r="P29" s="201">
        <v>0</v>
      </c>
      <c r="Q29" s="151">
        <v>566</v>
      </c>
      <c r="R29" s="201">
        <v>36254.86787259284</v>
      </c>
      <c r="S29" s="151">
        <v>1187</v>
      </c>
      <c r="T29" s="201">
        <v>156815.90091433626</v>
      </c>
      <c r="U29" s="151">
        <v>179</v>
      </c>
      <c r="V29" s="201">
        <v>42766.81547372089</v>
      </c>
      <c r="W29" s="151">
        <v>1366</v>
      </c>
      <c r="X29" s="201">
        <v>199582.71638805716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13641</v>
      </c>
      <c r="D30" s="201">
        <v>2168471.8009207323</v>
      </c>
      <c r="E30" s="151">
        <v>3027</v>
      </c>
      <c r="F30" s="201">
        <v>1183508.9601259984</v>
      </c>
      <c r="G30" s="151">
        <v>0</v>
      </c>
      <c r="H30" s="201">
        <v>0</v>
      </c>
      <c r="I30" s="151">
        <v>3</v>
      </c>
      <c r="J30" s="201">
        <v>224.39598764115658</v>
      </c>
      <c r="K30" s="151">
        <v>3</v>
      </c>
      <c r="L30" s="201">
        <v>1502.6703635956551</v>
      </c>
      <c r="M30" s="151">
        <v>0</v>
      </c>
      <c r="N30" s="201">
        <v>13.176423713133481</v>
      </c>
      <c r="O30" s="151">
        <v>0</v>
      </c>
      <c r="P30" s="201">
        <v>0</v>
      </c>
      <c r="Q30" s="151">
        <v>27</v>
      </c>
      <c r="R30" s="201">
        <v>1730.9109109891133</v>
      </c>
      <c r="S30" s="151">
        <v>16701</v>
      </c>
      <c r="T30" s="201">
        <v>3355451.9147326699</v>
      </c>
      <c r="U30" s="151">
        <v>4289</v>
      </c>
      <c r="V30" s="201">
        <v>1052318.0123127168</v>
      </c>
      <c r="W30" s="151">
        <v>20990</v>
      </c>
      <c r="X30" s="201">
        <v>4407769.9270453863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4229</v>
      </c>
      <c r="D31" s="201">
        <v>672132.4303400151</v>
      </c>
      <c r="E31" s="151">
        <v>3362</v>
      </c>
      <c r="F31" s="201">
        <v>1315012.4546019891</v>
      </c>
      <c r="G31" s="151">
        <v>0</v>
      </c>
      <c r="H31" s="201">
        <v>0</v>
      </c>
      <c r="I31" s="151">
        <v>20</v>
      </c>
      <c r="J31" s="201">
        <v>4446.9312622864072</v>
      </c>
      <c r="K31" s="151">
        <v>60</v>
      </c>
      <c r="L31" s="201">
        <v>29778.927364203919</v>
      </c>
      <c r="M31" s="151">
        <v>3</v>
      </c>
      <c r="N31" s="201">
        <v>261.12164995020771</v>
      </c>
      <c r="O31" s="151">
        <v>0</v>
      </c>
      <c r="P31" s="201">
        <v>0</v>
      </c>
      <c r="Q31" s="151">
        <v>536</v>
      </c>
      <c r="R31" s="201">
        <v>34302.047568779162</v>
      </c>
      <c r="S31" s="151">
        <v>8210</v>
      </c>
      <c r="T31" s="201">
        <v>2055933.9127872237</v>
      </c>
      <c r="U31" s="151">
        <v>11704</v>
      </c>
      <c r="V31" s="201">
        <v>2871056.7266844772</v>
      </c>
      <c r="W31" s="151">
        <v>19914</v>
      </c>
      <c r="X31" s="201">
        <v>4926990.6394717013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11460</v>
      </c>
      <c r="D32" s="201">
        <v>1821944.1353107186</v>
      </c>
      <c r="E32" s="151">
        <v>343</v>
      </c>
      <c r="F32" s="201">
        <v>133158.03632580972</v>
      </c>
      <c r="G32" s="151">
        <v>0</v>
      </c>
      <c r="H32" s="201">
        <v>0</v>
      </c>
      <c r="I32" s="151">
        <v>10</v>
      </c>
      <c r="J32" s="201">
        <v>2131.1847851054235</v>
      </c>
      <c r="K32" s="151">
        <v>29</v>
      </c>
      <c r="L32" s="201">
        <v>14271.5039140768</v>
      </c>
      <c r="M32" s="151">
        <v>3</v>
      </c>
      <c r="N32" s="201">
        <v>125.14213838991995</v>
      </c>
      <c r="O32" s="151">
        <v>0</v>
      </c>
      <c r="P32" s="201">
        <v>0</v>
      </c>
      <c r="Q32" s="151">
        <v>257</v>
      </c>
      <c r="R32" s="201">
        <v>16439.202129460828</v>
      </c>
      <c r="S32" s="151">
        <v>12102</v>
      </c>
      <c r="T32" s="201">
        <v>1988069.2046035614</v>
      </c>
      <c r="U32" s="151">
        <v>719</v>
      </c>
      <c r="V32" s="201">
        <v>176209.53852430783</v>
      </c>
      <c r="W32" s="151">
        <v>12821</v>
      </c>
      <c r="X32" s="201">
        <v>2164278.743127869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6</v>
      </c>
      <c r="D33" s="201">
        <v>533.75314608110818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6</v>
      </c>
      <c r="T33" s="201">
        <v>533.75314608110818</v>
      </c>
      <c r="U33" s="151">
        <v>6</v>
      </c>
      <c r="V33" s="201">
        <v>270.06711167725177</v>
      </c>
      <c r="W33" s="151">
        <v>12</v>
      </c>
      <c r="X33" s="201">
        <v>803.82025775836007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4616</v>
      </c>
      <c r="D34" s="201">
        <v>733884.78066218214</v>
      </c>
      <c r="E34" s="151">
        <v>3146</v>
      </c>
      <c r="F34" s="201">
        <v>1230231.4417650707</v>
      </c>
      <c r="G34" s="151">
        <v>0</v>
      </c>
      <c r="H34" s="201">
        <v>0</v>
      </c>
      <c r="I34" s="151">
        <v>63</v>
      </c>
      <c r="J34" s="201">
        <v>14018.963745994895</v>
      </c>
      <c r="K34" s="151">
        <v>188</v>
      </c>
      <c r="L34" s="201">
        <v>93878.155179476817</v>
      </c>
      <c r="M34" s="151">
        <v>3</v>
      </c>
      <c r="N34" s="201">
        <v>823.18676139468607</v>
      </c>
      <c r="O34" s="151">
        <v>0</v>
      </c>
      <c r="P34" s="201">
        <v>0</v>
      </c>
      <c r="Q34" s="151">
        <v>1690</v>
      </c>
      <c r="R34" s="201">
        <v>108137.30478776536</v>
      </c>
      <c r="S34" s="151">
        <v>9706</v>
      </c>
      <c r="T34" s="201">
        <v>2180973.8329018848</v>
      </c>
      <c r="U34" s="151">
        <v>7721</v>
      </c>
      <c r="V34" s="201">
        <v>1894066.6132965947</v>
      </c>
      <c r="W34" s="151">
        <v>17427</v>
      </c>
      <c r="X34" s="201">
        <v>4075040.4461984793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2950</v>
      </c>
      <c r="D35" s="201">
        <v>468997.98256621254</v>
      </c>
      <c r="E35" s="151">
        <v>775</v>
      </c>
      <c r="F35" s="201">
        <v>303093.91093646531</v>
      </c>
      <c r="G35" s="151">
        <v>0</v>
      </c>
      <c r="H35" s="201">
        <v>0</v>
      </c>
      <c r="I35" s="151">
        <v>10</v>
      </c>
      <c r="J35" s="201">
        <v>2315.8392223434766</v>
      </c>
      <c r="K35" s="151">
        <v>31</v>
      </c>
      <c r="L35" s="201">
        <v>15508.044519195731</v>
      </c>
      <c r="M35" s="151">
        <v>3</v>
      </c>
      <c r="N35" s="201">
        <v>135.98495751131028</v>
      </c>
      <c r="O35" s="151">
        <v>0</v>
      </c>
      <c r="P35" s="201">
        <v>0</v>
      </c>
      <c r="Q35" s="151">
        <v>279</v>
      </c>
      <c r="R35" s="201">
        <v>17863.560842545405</v>
      </c>
      <c r="S35" s="151">
        <v>4048</v>
      </c>
      <c r="T35" s="201">
        <v>807915.32304427365</v>
      </c>
      <c r="U35" s="151">
        <v>1326</v>
      </c>
      <c r="V35" s="201">
        <v>325498.64111658762</v>
      </c>
      <c r="W35" s="151">
        <v>5374</v>
      </c>
      <c r="X35" s="201">
        <v>1133413.9641608612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7091</v>
      </c>
      <c r="D36" s="201">
        <v>1127209.0248755498</v>
      </c>
      <c r="E36" s="151">
        <v>195</v>
      </c>
      <c r="F36" s="201">
        <v>74769.277751594578</v>
      </c>
      <c r="G36" s="151">
        <v>0</v>
      </c>
      <c r="H36" s="201">
        <v>0</v>
      </c>
      <c r="I36" s="151">
        <v>6</v>
      </c>
      <c r="J36" s="201">
        <v>1332.6794419743831</v>
      </c>
      <c r="K36" s="151">
        <v>18</v>
      </c>
      <c r="L36" s="201">
        <v>8924.3035166499012</v>
      </c>
      <c r="M36" s="151">
        <v>3</v>
      </c>
      <c r="N36" s="201">
        <v>78.254291379388633</v>
      </c>
      <c r="O36" s="151">
        <v>0</v>
      </c>
      <c r="P36" s="201">
        <v>0</v>
      </c>
      <c r="Q36" s="151">
        <v>161</v>
      </c>
      <c r="R36" s="201">
        <v>10279.815656299466</v>
      </c>
      <c r="S36" s="151">
        <v>7474</v>
      </c>
      <c r="T36" s="201">
        <v>1222593.3555334476</v>
      </c>
      <c r="U36" s="151">
        <v>1011</v>
      </c>
      <c r="V36" s="201">
        <v>247826.32362911166</v>
      </c>
      <c r="W36" s="151">
        <v>8485</v>
      </c>
      <c r="X36" s="201">
        <v>1470419.6791625593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3306</v>
      </c>
      <c r="D37" s="201">
        <v>525556.33433533763</v>
      </c>
      <c r="E37" s="151">
        <v>1729</v>
      </c>
      <c r="F37" s="201">
        <v>675906.33927913092</v>
      </c>
      <c r="G37" s="151">
        <v>0</v>
      </c>
      <c r="H37" s="201">
        <v>0</v>
      </c>
      <c r="I37" s="151">
        <v>3</v>
      </c>
      <c r="J37" s="201">
        <v>234.22441478815645</v>
      </c>
      <c r="K37" s="151">
        <v>3</v>
      </c>
      <c r="L37" s="201">
        <v>1568.4865412813876</v>
      </c>
      <c r="M37" s="151">
        <v>0</v>
      </c>
      <c r="N37" s="201">
        <v>13.753544195027436</v>
      </c>
      <c r="O37" s="151">
        <v>0</v>
      </c>
      <c r="P37" s="201">
        <v>0</v>
      </c>
      <c r="Q37" s="151">
        <v>28</v>
      </c>
      <c r="R37" s="201">
        <v>1806.7239055325308</v>
      </c>
      <c r="S37" s="151">
        <v>5069</v>
      </c>
      <c r="T37" s="201">
        <v>1205085.8620202655</v>
      </c>
      <c r="U37" s="151">
        <v>1219</v>
      </c>
      <c r="V37" s="201">
        <v>299044.50374451233</v>
      </c>
      <c r="W37" s="151">
        <v>6288</v>
      </c>
      <c r="X37" s="201">
        <v>1504130.3657647779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54702</v>
      </c>
      <c r="D43" s="202">
        <v>8695258.3535776157</v>
      </c>
      <c r="E43" s="155">
        <v>13799</v>
      </c>
      <c r="F43" s="202">
        <v>5388637.4202839117</v>
      </c>
      <c r="G43" s="155">
        <v>0</v>
      </c>
      <c r="H43" s="202">
        <v>0</v>
      </c>
      <c r="I43" s="155">
        <v>148</v>
      </c>
      <c r="J43" s="202">
        <v>31333.175761878752</v>
      </c>
      <c r="K43" s="155">
        <v>420</v>
      </c>
      <c r="L43" s="202">
        <v>209822.97905434258</v>
      </c>
      <c r="M43" s="155">
        <v>21</v>
      </c>
      <c r="N43" s="202">
        <v>1839.8689052177849</v>
      </c>
      <c r="O43" s="155">
        <v>0</v>
      </c>
      <c r="P43" s="202">
        <v>0</v>
      </c>
      <c r="Q43" s="155">
        <v>3777</v>
      </c>
      <c r="R43" s="202">
        <v>241692.98378411957</v>
      </c>
      <c r="S43" s="155">
        <v>72867</v>
      </c>
      <c r="T43" s="202">
        <v>14568584.781367086</v>
      </c>
      <c r="U43" s="155">
        <v>31746</v>
      </c>
      <c r="V43" s="202">
        <v>7782996.5515057771</v>
      </c>
      <c r="W43" s="155">
        <v>104613</v>
      </c>
      <c r="X43" s="202">
        <v>22351581.332872856</v>
      </c>
    </row>
    <row r="44" spans="1:24" s="193" customFormat="1" ht="20.25" customHeight="1" x14ac:dyDescent="0.25">
      <c r="A44" s="152" t="s">
        <v>38</v>
      </c>
      <c r="B44" s="153"/>
      <c r="C44" s="154">
        <v>526002</v>
      </c>
      <c r="D44" s="202">
        <v>83725107.316703781</v>
      </c>
      <c r="E44" s="155">
        <v>40722</v>
      </c>
      <c r="F44" s="202">
        <v>15907242.959163414</v>
      </c>
      <c r="G44" s="155">
        <v>0</v>
      </c>
      <c r="H44" s="202">
        <v>0</v>
      </c>
      <c r="I44" s="155">
        <v>1371</v>
      </c>
      <c r="J44" s="202">
        <v>301468.69473451213</v>
      </c>
      <c r="K44" s="155">
        <v>4038</v>
      </c>
      <c r="L44" s="202">
        <v>2018788.6507750128</v>
      </c>
      <c r="M44" s="155">
        <v>142</v>
      </c>
      <c r="N44" s="202">
        <v>17702.095745221188</v>
      </c>
      <c r="O44" s="155">
        <v>0</v>
      </c>
      <c r="P44" s="202">
        <v>0</v>
      </c>
      <c r="Q44" s="155">
        <v>36326</v>
      </c>
      <c r="R44" s="202">
        <v>2325422.3862151937</v>
      </c>
      <c r="S44" s="155">
        <v>608601</v>
      </c>
      <c r="T44" s="202">
        <v>104295732.10333712</v>
      </c>
      <c r="U44" s="155">
        <v>86631</v>
      </c>
      <c r="V44" s="202">
        <v>21241752.448291417</v>
      </c>
      <c r="W44" s="155">
        <v>695232</v>
      </c>
      <c r="X44" s="202">
        <v>125537484.55162854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36218</v>
      </c>
      <c r="D45" s="201">
        <v>5757673.2899553943</v>
      </c>
      <c r="E45" s="151">
        <v>0</v>
      </c>
      <c r="F45" s="201">
        <v>0</v>
      </c>
      <c r="G45" s="151">
        <v>0</v>
      </c>
      <c r="H45" s="201">
        <v>0</v>
      </c>
      <c r="I45" s="151">
        <v>350</v>
      </c>
      <c r="J45" s="201">
        <v>77575.126177837403</v>
      </c>
      <c r="K45" s="151">
        <v>1039</v>
      </c>
      <c r="L45" s="201">
        <v>519482.74247239548</v>
      </c>
      <c r="M45" s="151">
        <v>35</v>
      </c>
      <c r="N45" s="201">
        <v>4555.1738373930857</v>
      </c>
      <c r="O45" s="151">
        <v>0</v>
      </c>
      <c r="P45" s="201">
        <v>0</v>
      </c>
      <c r="Q45" s="151">
        <v>9350</v>
      </c>
      <c r="R45" s="201">
        <v>598386.95751237415</v>
      </c>
      <c r="S45" s="151">
        <v>46992</v>
      </c>
      <c r="T45" s="201">
        <v>6957673.2899553943</v>
      </c>
      <c r="U45" s="151">
        <v>1525</v>
      </c>
      <c r="V45" s="201">
        <v>374049.78315254662</v>
      </c>
      <c r="W45" s="151">
        <v>48517</v>
      </c>
      <c r="X45" s="201">
        <v>7331723.0731079401</v>
      </c>
    </row>
    <row r="46" spans="1:24" s="193" customFormat="1" ht="20.25" customHeight="1" x14ac:dyDescent="0.25">
      <c r="A46" s="152" t="s">
        <v>40</v>
      </c>
      <c r="B46" s="153"/>
      <c r="C46" s="154">
        <v>36218</v>
      </c>
      <c r="D46" s="202">
        <v>5757673.2899553943</v>
      </c>
      <c r="E46" s="155">
        <v>0</v>
      </c>
      <c r="F46" s="202">
        <v>0</v>
      </c>
      <c r="G46" s="155">
        <v>0</v>
      </c>
      <c r="H46" s="202">
        <v>0</v>
      </c>
      <c r="I46" s="155">
        <v>350</v>
      </c>
      <c r="J46" s="202">
        <v>77575.126177837403</v>
      </c>
      <c r="K46" s="155">
        <v>1039</v>
      </c>
      <c r="L46" s="202">
        <v>519482.74247239548</v>
      </c>
      <c r="M46" s="155">
        <v>35</v>
      </c>
      <c r="N46" s="202">
        <v>4555.1738373930857</v>
      </c>
      <c r="O46" s="155">
        <v>0</v>
      </c>
      <c r="P46" s="202">
        <v>0</v>
      </c>
      <c r="Q46" s="155">
        <v>9350</v>
      </c>
      <c r="R46" s="202">
        <v>598386.95751237415</v>
      </c>
      <c r="S46" s="155">
        <v>46992</v>
      </c>
      <c r="T46" s="202">
        <v>6957673.2899553943</v>
      </c>
      <c r="U46" s="155">
        <v>1525</v>
      </c>
      <c r="V46" s="202">
        <v>374049.78315254662</v>
      </c>
      <c r="W46" s="155">
        <v>48517</v>
      </c>
      <c r="X46" s="202">
        <v>7331723.0731079401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131905</v>
      </c>
      <c r="D47" s="201">
        <v>20862918.281412341</v>
      </c>
      <c r="E47" s="151">
        <v>6119</v>
      </c>
      <c r="F47" s="201">
        <v>2393123.110399357</v>
      </c>
      <c r="G47" s="151">
        <v>0</v>
      </c>
      <c r="H47" s="201">
        <v>0</v>
      </c>
      <c r="I47" s="151">
        <v>84</v>
      </c>
      <c r="J47" s="201">
        <v>18699.494430562827</v>
      </c>
      <c r="K47" s="151">
        <v>250</v>
      </c>
      <c r="L47" s="201">
        <v>125221.38381530976</v>
      </c>
      <c r="M47" s="151">
        <v>8</v>
      </c>
      <c r="N47" s="201">
        <v>1098.0252562826331</v>
      </c>
      <c r="O47" s="151">
        <v>0</v>
      </c>
      <c r="P47" s="201">
        <v>0</v>
      </c>
      <c r="Q47" s="151">
        <v>2254</v>
      </c>
      <c r="R47" s="201">
        <v>144241.25529196797</v>
      </c>
      <c r="S47" s="151">
        <v>140620</v>
      </c>
      <c r="T47" s="201">
        <v>23545301.550605819</v>
      </c>
      <c r="U47" s="151">
        <v>725</v>
      </c>
      <c r="V47" s="201">
        <v>177871.75909777937</v>
      </c>
      <c r="W47" s="151">
        <v>141345</v>
      </c>
      <c r="X47" s="201">
        <v>23723173.309703596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131905</v>
      </c>
      <c r="D51" s="202">
        <v>20862918.281412341</v>
      </c>
      <c r="E51" s="155">
        <v>6119</v>
      </c>
      <c r="F51" s="202">
        <v>2393123.110399357</v>
      </c>
      <c r="G51" s="155">
        <v>0</v>
      </c>
      <c r="H51" s="202">
        <v>0</v>
      </c>
      <c r="I51" s="155">
        <v>84</v>
      </c>
      <c r="J51" s="202">
        <v>18699.494430562827</v>
      </c>
      <c r="K51" s="155">
        <v>250</v>
      </c>
      <c r="L51" s="202">
        <v>125221.38381530976</v>
      </c>
      <c r="M51" s="155">
        <v>8</v>
      </c>
      <c r="N51" s="202">
        <v>1098.0252562826331</v>
      </c>
      <c r="O51" s="155">
        <v>0</v>
      </c>
      <c r="P51" s="202">
        <v>0</v>
      </c>
      <c r="Q51" s="155">
        <v>2254</v>
      </c>
      <c r="R51" s="202">
        <v>144241.25529196797</v>
      </c>
      <c r="S51" s="155">
        <v>140620</v>
      </c>
      <c r="T51" s="202">
        <v>23545301.550605819</v>
      </c>
      <c r="U51" s="155">
        <v>725</v>
      </c>
      <c r="V51" s="202">
        <v>177871.75909777937</v>
      </c>
      <c r="W51" s="155">
        <v>141345</v>
      </c>
      <c r="X51" s="202">
        <v>23723173.309703596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275</v>
      </c>
      <c r="F52" s="201">
        <v>106204.86542745528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275</v>
      </c>
      <c r="T52" s="201">
        <v>106204.86542745528</v>
      </c>
      <c r="U52" s="151">
        <v>56</v>
      </c>
      <c r="V52" s="201">
        <v>12415.873752610813</v>
      </c>
      <c r="W52" s="151">
        <v>331</v>
      </c>
      <c r="X52" s="201">
        <v>118620.7391800661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1042</v>
      </c>
      <c r="D53" s="201">
        <v>165554.34245747342</v>
      </c>
      <c r="E53" s="151">
        <v>497</v>
      </c>
      <c r="F53" s="201">
        <v>193878.22620678894</v>
      </c>
      <c r="G53" s="151">
        <v>0</v>
      </c>
      <c r="H53" s="201">
        <v>0</v>
      </c>
      <c r="I53" s="151">
        <v>92</v>
      </c>
      <c r="J53" s="201">
        <v>20385.493731253482</v>
      </c>
      <c r="K53" s="151">
        <v>273</v>
      </c>
      <c r="L53" s="201">
        <v>136511.69791059697</v>
      </c>
      <c r="M53" s="151">
        <v>9</v>
      </c>
      <c r="N53" s="201">
        <v>1197.0263186433053</v>
      </c>
      <c r="O53" s="151">
        <v>0</v>
      </c>
      <c r="P53" s="201">
        <v>0</v>
      </c>
      <c r="Q53" s="151">
        <v>2457</v>
      </c>
      <c r="R53" s="201">
        <v>157246.45478845941</v>
      </c>
      <c r="S53" s="151">
        <v>4370</v>
      </c>
      <c r="T53" s="201">
        <v>674773.24141321564</v>
      </c>
      <c r="U53" s="151">
        <v>319</v>
      </c>
      <c r="V53" s="201">
        <v>77150.489759572578</v>
      </c>
      <c r="W53" s="151">
        <v>4689</v>
      </c>
      <c r="X53" s="201">
        <v>751923.73117278819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1042</v>
      </c>
      <c r="D55" s="202">
        <v>165554.34245747342</v>
      </c>
      <c r="E55" s="155">
        <v>772</v>
      </c>
      <c r="F55" s="202">
        <v>300083.09163424419</v>
      </c>
      <c r="G55" s="155">
        <v>0</v>
      </c>
      <c r="H55" s="202">
        <v>0</v>
      </c>
      <c r="I55" s="155">
        <v>92</v>
      </c>
      <c r="J55" s="202">
        <v>20385.493731253482</v>
      </c>
      <c r="K55" s="155">
        <v>273</v>
      </c>
      <c r="L55" s="202">
        <v>136511.69791059697</v>
      </c>
      <c r="M55" s="155">
        <v>9</v>
      </c>
      <c r="N55" s="202">
        <v>1197.0263186433053</v>
      </c>
      <c r="O55" s="155">
        <v>0</v>
      </c>
      <c r="P55" s="202">
        <v>0</v>
      </c>
      <c r="Q55" s="155">
        <v>2457</v>
      </c>
      <c r="R55" s="202">
        <v>157246.45478845941</v>
      </c>
      <c r="S55" s="155">
        <v>4645</v>
      </c>
      <c r="T55" s="202">
        <v>780978.10684067081</v>
      </c>
      <c r="U55" s="155">
        <v>375</v>
      </c>
      <c r="V55" s="202">
        <v>89566.363512183394</v>
      </c>
      <c r="W55" s="155">
        <v>5020</v>
      </c>
      <c r="X55" s="202">
        <v>870544.47035285435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2611</v>
      </c>
      <c r="F56" s="201">
        <v>1021086.9122253986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2611</v>
      </c>
      <c r="T56" s="201">
        <v>1021086.9122253986</v>
      </c>
      <c r="U56" s="151">
        <v>0</v>
      </c>
      <c r="V56" s="201">
        <v>0</v>
      </c>
      <c r="W56" s="151">
        <v>2611</v>
      </c>
      <c r="X56" s="201">
        <v>1021086.9122253986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2611</v>
      </c>
      <c r="F57" s="202">
        <v>1021086.9122253986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2611</v>
      </c>
      <c r="T57" s="202">
        <v>1021086.9122253986</v>
      </c>
      <c r="U57" s="155">
        <v>0</v>
      </c>
      <c r="V57" s="202">
        <v>0</v>
      </c>
      <c r="W57" s="155">
        <v>2611</v>
      </c>
      <c r="X57" s="202">
        <v>1021086.9122253986</v>
      </c>
    </row>
    <row r="58" spans="1:24" s="193" customFormat="1" ht="20.25" customHeight="1" x14ac:dyDescent="0.25">
      <c r="A58" s="195" t="s">
        <v>62</v>
      </c>
      <c r="B58" s="195"/>
      <c r="C58" s="203">
        <v>695167</v>
      </c>
      <c r="D58" s="204">
        <v>110511253.23052898</v>
      </c>
      <c r="E58" s="205">
        <v>50224</v>
      </c>
      <c r="F58" s="204">
        <v>19621536.073422413</v>
      </c>
      <c r="G58" s="205">
        <v>0</v>
      </c>
      <c r="H58" s="204">
        <v>0</v>
      </c>
      <c r="I58" s="205">
        <v>1897</v>
      </c>
      <c r="J58" s="204">
        <v>418128.80907416582</v>
      </c>
      <c r="K58" s="205">
        <v>5600</v>
      </c>
      <c r="L58" s="204">
        <v>2800004.4749733149</v>
      </c>
      <c r="M58" s="205">
        <v>194</v>
      </c>
      <c r="N58" s="204">
        <v>24552.321157540213</v>
      </c>
      <c r="O58" s="205">
        <v>0</v>
      </c>
      <c r="P58" s="204">
        <v>0</v>
      </c>
      <c r="Q58" s="205">
        <v>50387</v>
      </c>
      <c r="R58" s="204">
        <v>3225297.0538079948</v>
      </c>
      <c r="S58" s="205">
        <v>803469</v>
      </c>
      <c r="T58" s="204">
        <v>136600771.96296439</v>
      </c>
      <c r="U58" s="205">
        <v>89256</v>
      </c>
      <c r="V58" s="204">
        <v>21883240.354053929</v>
      </c>
      <c r="W58" s="205">
        <v>892725</v>
      </c>
      <c r="X58" s="204">
        <v>158484012.31701836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12" bottom="0.37" header="0.3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72FFF-1719-41EE-B951-75FFC17FD2B1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8.425781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76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107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17360</v>
      </c>
      <c r="D9" s="201">
        <v>2896918.9891833076</v>
      </c>
      <c r="E9" s="151">
        <v>526</v>
      </c>
      <c r="F9" s="201">
        <v>196561.03091361932</v>
      </c>
      <c r="G9" s="151">
        <v>0</v>
      </c>
      <c r="H9" s="201">
        <v>0</v>
      </c>
      <c r="I9" s="151">
        <v>258</v>
      </c>
      <c r="J9" s="201">
        <v>52052.49069196784</v>
      </c>
      <c r="K9" s="151">
        <v>126</v>
      </c>
      <c r="L9" s="201">
        <v>109218.14899739627</v>
      </c>
      <c r="M9" s="151">
        <v>14</v>
      </c>
      <c r="N9" s="201">
        <v>47361.683722202564</v>
      </c>
      <c r="O9" s="151">
        <v>0</v>
      </c>
      <c r="P9" s="201">
        <v>0</v>
      </c>
      <c r="Q9" s="151">
        <v>1929</v>
      </c>
      <c r="R9" s="201">
        <v>310567.67658843327</v>
      </c>
      <c r="S9" s="151">
        <v>20213</v>
      </c>
      <c r="T9" s="201">
        <v>3612680.0200969269</v>
      </c>
      <c r="U9" s="151">
        <v>1118</v>
      </c>
      <c r="V9" s="201">
        <v>290456.72507242265</v>
      </c>
      <c r="W9" s="151">
        <v>21331</v>
      </c>
      <c r="X9" s="201">
        <v>3903136.7451693495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4267</v>
      </c>
      <c r="D10" s="201">
        <v>712033.20337885746</v>
      </c>
      <c r="E10" s="151">
        <v>395</v>
      </c>
      <c r="F10" s="201">
        <v>147549.71893136995</v>
      </c>
      <c r="G10" s="151">
        <v>0</v>
      </c>
      <c r="H10" s="201">
        <v>0</v>
      </c>
      <c r="I10" s="151">
        <v>3</v>
      </c>
      <c r="J10" s="201">
        <v>595.71145164019481</v>
      </c>
      <c r="K10" s="151">
        <v>1</v>
      </c>
      <c r="L10" s="201">
        <v>1249.9402280232048</v>
      </c>
      <c r="M10" s="151">
        <v>3</v>
      </c>
      <c r="N10" s="201">
        <v>542.02780668535297</v>
      </c>
      <c r="O10" s="151">
        <v>0</v>
      </c>
      <c r="P10" s="201">
        <v>0</v>
      </c>
      <c r="Q10" s="151">
        <v>22</v>
      </c>
      <c r="R10" s="201">
        <v>3554.2722162489454</v>
      </c>
      <c r="S10" s="151">
        <v>4691</v>
      </c>
      <c r="T10" s="201">
        <v>865524.87401282508</v>
      </c>
      <c r="U10" s="151">
        <v>129</v>
      </c>
      <c r="V10" s="201">
        <v>33052.939343830134</v>
      </c>
      <c r="W10" s="151">
        <v>4820</v>
      </c>
      <c r="X10" s="201">
        <v>898577.81335665518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192</v>
      </c>
      <c r="D11" s="201">
        <v>31420.887191915746</v>
      </c>
      <c r="E11" s="151">
        <v>6</v>
      </c>
      <c r="F11" s="201">
        <v>716.278033862504</v>
      </c>
      <c r="G11" s="151">
        <v>0</v>
      </c>
      <c r="H11" s="201">
        <v>0</v>
      </c>
      <c r="I11" s="151">
        <v>3</v>
      </c>
      <c r="J11" s="201">
        <v>359.23852561929613</v>
      </c>
      <c r="K11" s="151">
        <v>3</v>
      </c>
      <c r="L11" s="201">
        <v>753.76540670987731</v>
      </c>
      <c r="M11" s="151">
        <v>3</v>
      </c>
      <c r="N11" s="201">
        <v>326.86507802088516</v>
      </c>
      <c r="O11" s="151">
        <v>0</v>
      </c>
      <c r="P11" s="201">
        <v>0</v>
      </c>
      <c r="Q11" s="151">
        <v>13</v>
      </c>
      <c r="R11" s="201">
        <v>2143.3724449972392</v>
      </c>
      <c r="S11" s="151">
        <v>220</v>
      </c>
      <c r="T11" s="201">
        <v>35720.406681125547</v>
      </c>
      <c r="U11" s="151">
        <v>24</v>
      </c>
      <c r="V11" s="201">
        <v>4787.1332405019493</v>
      </c>
      <c r="W11" s="151">
        <v>244</v>
      </c>
      <c r="X11" s="201">
        <v>40507.539921627496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67377</v>
      </c>
      <c r="D12" s="201">
        <v>11243693.127692932</v>
      </c>
      <c r="E12" s="151">
        <v>2337</v>
      </c>
      <c r="F12" s="201">
        <v>874264.41766793479</v>
      </c>
      <c r="G12" s="151">
        <v>0</v>
      </c>
      <c r="H12" s="201">
        <v>0</v>
      </c>
      <c r="I12" s="151">
        <v>366</v>
      </c>
      <c r="J12" s="201">
        <v>74018.401151540558</v>
      </c>
      <c r="K12" s="151">
        <v>179</v>
      </c>
      <c r="L12" s="201">
        <v>155307.70301382447</v>
      </c>
      <c r="M12" s="151">
        <v>20</v>
      </c>
      <c r="N12" s="201">
        <v>67348.095323771486</v>
      </c>
      <c r="O12" s="151">
        <v>0</v>
      </c>
      <c r="P12" s="201">
        <v>0</v>
      </c>
      <c r="Q12" s="151">
        <v>2743</v>
      </c>
      <c r="R12" s="201">
        <v>441625.80051086337</v>
      </c>
      <c r="S12" s="151">
        <v>73022</v>
      </c>
      <c r="T12" s="201">
        <v>12856257.545360865</v>
      </c>
      <c r="U12" s="151">
        <v>1317</v>
      </c>
      <c r="V12" s="201">
        <v>342238.98543633299</v>
      </c>
      <c r="W12" s="151">
        <v>74339</v>
      </c>
      <c r="X12" s="201">
        <v>13198496.530797198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0</v>
      </c>
      <c r="D13" s="201">
        <v>0</v>
      </c>
      <c r="E13" s="151">
        <v>0</v>
      </c>
      <c r="F13" s="201">
        <v>0</v>
      </c>
      <c r="G13" s="151">
        <v>0</v>
      </c>
      <c r="H13" s="201">
        <v>0</v>
      </c>
      <c r="I13" s="151">
        <v>0</v>
      </c>
      <c r="J13" s="201">
        <v>0</v>
      </c>
      <c r="K13" s="151">
        <v>0</v>
      </c>
      <c r="L13" s="201">
        <v>0</v>
      </c>
      <c r="M13" s="151">
        <v>0</v>
      </c>
      <c r="N13" s="201">
        <v>0</v>
      </c>
      <c r="O13" s="151">
        <v>0</v>
      </c>
      <c r="P13" s="201">
        <v>0</v>
      </c>
      <c r="Q13" s="151">
        <v>0</v>
      </c>
      <c r="R13" s="201">
        <v>0</v>
      </c>
      <c r="S13" s="151">
        <v>0</v>
      </c>
      <c r="T13" s="201">
        <v>0</v>
      </c>
      <c r="U13" s="151">
        <v>0</v>
      </c>
      <c r="V13" s="201">
        <v>0</v>
      </c>
      <c r="W13" s="151">
        <v>0</v>
      </c>
      <c r="X13" s="201">
        <v>0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66332</v>
      </c>
      <c r="D14" s="201">
        <v>11069149.620416675</v>
      </c>
      <c r="E14" s="151">
        <v>2864</v>
      </c>
      <c r="F14" s="201">
        <v>1072278.1644585019</v>
      </c>
      <c r="G14" s="151">
        <v>0</v>
      </c>
      <c r="H14" s="201">
        <v>0</v>
      </c>
      <c r="I14" s="151">
        <v>61</v>
      </c>
      <c r="J14" s="201">
        <v>12265.191543101057</v>
      </c>
      <c r="K14" s="151">
        <v>30</v>
      </c>
      <c r="L14" s="201">
        <v>25735.20497536394</v>
      </c>
      <c r="M14" s="151">
        <v>3</v>
      </c>
      <c r="N14" s="201">
        <v>11159.891004912546</v>
      </c>
      <c r="O14" s="151">
        <v>0</v>
      </c>
      <c r="P14" s="201">
        <v>0</v>
      </c>
      <c r="Q14" s="151">
        <v>455</v>
      </c>
      <c r="R14" s="201">
        <v>73179.438482485231</v>
      </c>
      <c r="S14" s="151">
        <v>69745</v>
      </c>
      <c r="T14" s="201">
        <v>12263767.510881038</v>
      </c>
      <c r="U14" s="151">
        <v>1838</v>
      </c>
      <c r="V14" s="201">
        <v>477601.96957005194</v>
      </c>
      <c r="W14" s="151">
        <v>71583</v>
      </c>
      <c r="X14" s="201">
        <v>12741369.480451092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16449</v>
      </c>
      <c r="D15" s="201">
        <v>2744818.3685692674</v>
      </c>
      <c r="E15" s="151">
        <v>193</v>
      </c>
      <c r="F15" s="201">
        <v>71434.547824205889</v>
      </c>
      <c r="G15" s="151">
        <v>0</v>
      </c>
      <c r="H15" s="201">
        <v>0</v>
      </c>
      <c r="I15" s="151">
        <v>14</v>
      </c>
      <c r="J15" s="201">
        <v>2869.9434404029344</v>
      </c>
      <c r="K15" s="151">
        <v>7</v>
      </c>
      <c r="L15" s="201">
        <v>6021.8042618351765</v>
      </c>
      <c r="M15" s="151">
        <v>1</v>
      </c>
      <c r="N15" s="201">
        <v>2611.3131517441138</v>
      </c>
      <c r="O15" s="151">
        <v>0</v>
      </c>
      <c r="P15" s="201">
        <v>0</v>
      </c>
      <c r="Q15" s="151">
        <v>106</v>
      </c>
      <c r="R15" s="201">
        <v>17123.324059566883</v>
      </c>
      <c r="S15" s="151">
        <v>16770</v>
      </c>
      <c r="T15" s="201">
        <v>2844879.3013070226</v>
      </c>
      <c r="U15" s="151">
        <v>165</v>
      </c>
      <c r="V15" s="201">
        <v>42741.735260976682</v>
      </c>
      <c r="W15" s="151">
        <v>16935</v>
      </c>
      <c r="X15" s="201">
        <v>2887621.0365679991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170</v>
      </c>
      <c r="D17" s="201">
        <v>27611.619100060721</v>
      </c>
      <c r="E17" s="151">
        <v>55</v>
      </c>
      <c r="F17" s="201">
        <v>18686.986310039356</v>
      </c>
      <c r="G17" s="151">
        <v>0</v>
      </c>
      <c r="H17" s="201">
        <v>0</v>
      </c>
      <c r="I17" s="151">
        <v>3</v>
      </c>
      <c r="J17" s="201">
        <v>125.11046054141877</v>
      </c>
      <c r="K17" s="151">
        <v>3</v>
      </c>
      <c r="L17" s="201">
        <v>262.5106452908712</v>
      </c>
      <c r="M17" s="151">
        <v>3</v>
      </c>
      <c r="N17" s="201">
        <v>113.83589879621512</v>
      </c>
      <c r="O17" s="151">
        <v>0</v>
      </c>
      <c r="P17" s="201">
        <v>0</v>
      </c>
      <c r="Q17" s="151">
        <v>3</v>
      </c>
      <c r="R17" s="201">
        <v>746.46312848297578</v>
      </c>
      <c r="S17" s="151">
        <v>237</v>
      </c>
      <c r="T17" s="201">
        <v>47546.525543211559</v>
      </c>
      <c r="U17" s="151">
        <v>39</v>
      </c>
      <c r="V17" s="201">
        <v>8753.0214272958438</v>
      </c>
      <c r="W17" s="151">
        <v>276</v>
      </c>
      <c r="X17" s="201">
        <v>56299.546970507407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0</v>
      </c>
      <c r="D18" s="201">
        <v>0</v>
      </c>
      <c r="E18" s="151">
        <v>0</v>
      </c>
      <c r="F18" s="201">
        <v>0</v>
      </c>
      <c r="G18" s="151">
        <v>0</v>
      </c>
      <c r="H18" s="201">
        <v>0</v>
      </c>
      <c r="I18" s="151">
        <v>0</v>
      </c>
      <c r="J18" s="201">
        <v>0</v>
      </c>
      <c r="K18" s="151">
        <v>0</v>
      </c>
      <c r="L18" s="201">
        <v>0</v>
      </c>
      <c r="M18" s="151">
        <v>0</v>
      </c>
      <c r="N18" s="201">
        <v>0</v>
      </c>
      <c r="O18" s="151">
        <v>0</v>
      </c>
      <c r="P18" s="201">
        <v>0</v>
      </c>
      <c r="Q18" s="151">
        <v>0</v>
      </c>
      <c r="R18" s="201">
        <v>0</v>
      </c>
      <c r="S18" s="151">
        <v>0</v>
      </c>
      <c r="T18" s="201">
        <v>0</v>
      </c>
      <c r="U18" s="151">
        <v>0</v>
      </c>
      <c r="V18" s="201">
        <v>0</v>
      </c>
      <c r="W18" s="151">
        <v>0</v>
      </c>
      <c r="X18" s="201">
        <v>0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46180</v>
      </c>
      <c r="D19" s="201">
        <v>7706258.5124817761</v>
      </c>
      <c r="E19" s="151">
        <v>4740</v>
      </c>
      <c r="F19" s="201">
        <v>1773501.0482473413</v>
      </c>
      <c r="G19" s="151">
        <v>0</v>
      </c>
      <c r="H19" s="201">
        <v>0</v>
      </c>
      <c r="I19" s="151">
        <v>397</v>
      </c>
      <c r="J19" s="201">
        <v>80204.145904418867</v>
      </c>
      <c r="K19" s="151">
        <v>194</v>
      </c>
      <c r="L19" s="201">
        <v>168286.82434113446</v>
      </c>
      <c r="M19" s="151">
        <v>22</v>
      </c>
      <c r="N19" s="201">
        <v>72976.400188293628</v>
      </c>
      <c r="O19" s="151">
        <v>0</v>
      </c>
      <c r="P19" s="201">
        <v>0</v>
      </c>
      <c r="Q19" s="151">
        <v>2972</v>
      </c>
      <c r="R19" s="201">
        <v>478532.62956615299</v>
      </c>
      <c r="S19" s="151">
        <v>54505</v>
      </c>
      <c r="T19" s="201">
        <v>10279759.560729116</v>
      </c>
      <c r="U19" s="151">
        <v>4020</v>
      </c>
      <c r="V19" s="201">
        <v>1044882.4802220969</v>
      </c>
      <c r="W19" s="151">
        <v>58525</v>
      </c>
      <c r="X19" s="201">
        <v>11324642.040951215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73408</v>
      </c>
      <c r="D20" s="201">
        <v>12503209.66453041</v>
      </c>
      <c r="E20" s="151">
        <v>2744</v>
      </c>
      <c r="F20" s="201">
        <v>1026628.5018670321</v>
      </c>
      <c r="G20" s="151">
        <v>1</v>
      </c>
      <c r="H20" s="201">
        <v>29700.000000000004</v>
      </c>
      <c r="I20" s="151">
        <v>496</v>
      </c>
      <c r="J20" s="201">
        <v>100255.18238052356</v>
      </c>
      <c r="K20" s="151">
        <v>243</v>
      </c>
      <c r="L20" s="201">
        <v>210358.53042641809</v>
      </c>
      <c r="M20" s="151">
        <v>27</v>
      </c>
      <c r="N20" s="201">
        <v>91220.500235367042</v>
      </c>
      <c r="O20" s="151">
        <v>0</v>
      </c>
      <c r="P20" s="201">
        <v>0</v>
      </c>
      <c r="Q20" s="151">
        <v>3715</v>
      </c>
      <c r="R20" s="201">
        <v>598165.78695769119</v>
      </c>
      <c r="S20" s="151">
        <v>80634</v>
      </c>
      <c r="T20" s="201">
        <v>14559538.166397443</v>
      </c>
      <c r="U20" s="151">
        <v>21450</v>
      </c>
      <c r="V20" s="201">
        <v>5576648.910277145</v>
      </c>
      <c r="W20" s="151">
        <v>102084</v>
      </c>
      <c r="X20" s="201">
        <v>20136187.076674588</v>
      </c>
    </row>
    <row r="21" spans="1:24" s="193" customFormat="1" ht="20.25" customHeight="1" x14ac:dyDescent="0.25">
      <c r="A21" s="152" t="s">
        <v>20</v>
      </c>
      <c r="B21" s="153"/>
      <c r="C21" s="154">
        <v>291735</v>
      </c>
      <c r="D21" s="202">
        <v>48935113.992545202</v>
      </c>
      <c r="E21" s="155">
        <v>13860</v>
      </c>
      <c r="F21" s="202">
        <v>5181620.6942539066</v>
      </c>
      <c r="G21" s="155">
        <v>1</v>
      </c>
      <c r="H21" s="202">
        <v>29700.000000000004</v>
      </c>
      <c r="I21" s="155">
        <v>1601</v>
      </c>
      <c r="J21" s="202">
        <v>322745.41554975568</v>
      </c>
      <c r="K21" s="155">
        <v>786</v>
      </c>
      <c r="L21" s="202">
        <v>677194.43229599635</v>
      </c>
      <c r="M21" s="155">
        <v>96</v>
      </c>
      <c r="N21" s="202">
        <v>293660.61240979383</v>
      </c>
      <c r="O21" s="155">
        <v>0</v>
      </c>
      <c r="P21" s="202">
        <v>0</v>
      </c>
      <c r="Q21" s="155">
        <v>11958</v>
      </c>
      <c r="R21" s="202">
        <v>1925638.7639549223</v>
      </c>
      <c r="S21" s="155">
        <v>320037</v>
      </c>
      <c r="T21" s="202">
        <v>57365673.911009572</v>
      </c>
      <c r="U21" s="155">
        <v>30100</v>
      </c>
      <c r="V21" s="202">
        <v>7821163.8998506535</v>
      </c>
      <c r="W21" s="155">
        <v>350137</v>
      </c>
      <c r="X21" s="202">
        <v>65186837.810860232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1771</v>
      </c>
      <c r="D22" s="201">
        <v>295661.68089818268</v>
      </c>
      <c r="E22" s="151">
        <v>317</v>
      </c>
      <c r="F22" s="201">
        <v>118402.02613535638</v>
      </c>
      <c r="G22" s="151">
        <v>0</v>
      </c>
      <c r="H22" s="201">
        <v>0</v>
      </c>
      <c r="I22" s="151">
        <v>11</v>
      </c>
      <c r="J22" s="201">
        <v>2320.9116548864517</v>
      </c>
      <c r="K22" s="151">
        <v>6</v>
      </c>
      <c r="L22" s="201">
        <v>4869.8087558045927</v>
      </c>
      <c r="M22" s="151">
        <v>1</v>
      </c>
      <c r="N22" s="201">
        <v>2111.7583862873225</v>
      </c>
      <c r="O22" s="151">
        <v>0</v>
      </c>
      <c r="P22" s="201">
        <v>0</v>
      </c>
      <c r="Q22" s="151">
        <v>86</v>
      </c>
      <c r="R22" s="201">
        <v>13847.562924329513</v>
      </c>
      <c r="S22" s="151">
        <v>2192</v>
      </c>
      <c r="T22" s="201">
        <v>437213.74875484692</v>
      </c>
      <c r="U22" s="151">
        <v>1109</v>
      </c>
      <c r="V22" s="201">
        <v>288444.12363015948</v>
      </c>
      <c r="W22" s="151">
        <v>3301</v>
      </c>
      <c r="X22" s="201">
        <v>725657.87238500628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0</v>
      </c>
      <c r="D23" s="201">
        <v>0</v>
      </c>
      <c r="E23" s="151">
        <v>0</v>
      </c>
      <c r="F23" s="201">
        <v>0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0</v>
      </c>
      <c r="T23" s="201">
        <v>0</v>
      </c>
      <c r="U23" s="151">
        <v>0</v>
      </c>
      <c r="V23" s="201">
        <v>0</v>
      </c>
      <c r="W23" s="151">
        <v>0</v>
      </c>
      <c r="X23" s="201">
        <v>0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0</v>
      </c>
      <c r="D24" s="201">
        <v>0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0</v>
      </c>
      <c r="T24" s="201">
        <v>0</v>
      </c>
      <c r="U24" s="151">
        <v>0</v>
      </c>
      <c r="V24" s="201">
        <v>0</v>
      </c>
      <c r="W24" s="151">
        <v>0</v>
      </c>
      <c r="X24" s="201">
        <v>0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120</v>
      </c>
      <c r="D25" s="201">
        <v>19299.979998224462</v>
      </c>
      <c r="E25" s="151">
        <v>226</v>
      </c>
      <c r="F25" s="201">
        <v>83885.166339852352</v>
      </c>
      <c r="G25" s="151">
        <v>0</v>
      </c>
      <c r="H25" s="201">
        <v>0</v>
      </c>
      <c r="I25" s="151">
        <v>3</v>
      </c>
      <c r="J25" s="201">
        <v>288.08960454173439</v>
      </c>
      <c r="K25" s="151">
        <v>3</v>
      </c>
      <c r="L25" s="201">
        <v>604.47853570809787</v>
      </c>
      <c r="M25" s="151">
        <v>3</v>
      </c>
      <c r="N25" s="201">
        <v>262.12787423956047</v>
      </c>
      <c r="O25" s="151">
        <v>0</v>
      </c>
      <c r="P25" s="201">
        <v>0</v>
      </c>
      <c r="Q25" s="151">
        <v>11</v>
      </c>
      <c r="R25" s="201">
        <v>1718.8672039014114</v>
      </c>
      <c r="S25" s="151">
        <v>366</v>
      </c>
      <c r="T25" s="201">
        <v>106058.70955646761</v>
      </c>
      <c r="U25" s="151">
        <v>751</v>
      </c>
      <c r="V25" s="201">
        <v>195414.6132419114</v>
      </c>
      <c r="W25" s="151">
        <v>1117</v>
      </c>
      <c r="X25" s="201">
        <v>301473.322798379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1587</v>
      </c>
      <c r="D28" s="201">
        <v>264678.49747438228</v>
      </c>
      <c r="E28" s="151">
        <v>0</v>
      </c>
      <c r="F28" s="201">
        <v>0</v>
      </c>
      <c r="G28" s="151">
        <v>0</v>
      </c>
      <c r="H28" s="201">
        <v>0</v>
      </c>
      <c r="I28" s="151">
        <v>109</v>
      </c>
      <c r="J28" s="201">
        <v>21979.824917106442</v>
      </c>
      <c r="K28" s="151">
        <v>53</v>
      </c>
      <c r="L28" s="201">
        <v>46118.749762413354</v>
      </c>
      <c r="M28" s="151">
        <v>6</v>
      </c>
      <c r="N28" s="201">
        <v>19999.072131893558</v>
      </c>
      <c r="O28" s="151">
        <v>0</v>
      </c>
      <c r="P28" s="201">
        <v>0</v>
      </c>
      <c r="Q28" s="151">
        <v>815</v>
      </c>
      <c r="R28" s="201">
        <v>131141.14359526025</v>
      </c>
      <c r="S28" s="151">
        <v>2570</v>
      </c>
      <c r="T28" s="201">
        <v>483917.28788105591</v>
      </c>
      <c r="U28" s="151">
        <v>758</v>
      </c>
      <c r="V28" s="201">
        <v>196943.9230408259</v>
      </c>
      <c r="W28" s="151">
        <v>3328</v>
      </c>
      <c r="X28" s="201">
        <v>680861.21092188184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0</v>
      </c>
      <c r="D29" s="201">
        <v>0</v>
      </c>
      <c r="E29" s="151">
        <v>0</v>
      </c>
      <c r="F29" s="201">
        <v>0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0</v>
      </c>
      <c r="T29" s="201">
        <v>0</v>
      </c>
      <c r="U29" s="151">
        <v>0</v>
      </c>
      <c r="V29" s="201">
        <v>0</v>
      </c>
      <c r="W29" s="151">
        <v>0</v>
      </c>
      <c r="X29" s="201">
        <v>0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5216</v>
      </c>
      <c r="D30" s="201">
        <v>870445.17248817731</v>
      </c>
      <c r="E30" s="151">
        <v>1439</v>
      </c>
      <c r="F30" s="201">
        <v>538546.60135867493</v>
      </c>
      <c r="G30" s="151">
        <v>0</v>
      </c>
      <c r="H30" s="201">
        <v>0</v>
      </c>
      <c r="I30" s="151">
        <v>3</v>
      </c>
      <c r="J30" s="201">
        <v>116.00038195154897</v>
      </c>
      <c r="K30" s="151">
        <v>3</v>
      </c>
      <c r="L30" s="201">
        <v>243.39559608612822</v>
      </c>
      <c r="M30" s="151">
        <v>3</v>
      </c>
      <c r="N30" s="201">
        <v>105.54679187506635</v>
      </c>
      <c r="O30" s="151">
        <v>0</v>
      </c>
      <c r="P30" s="201">
        <v>0</v>
      </c>
      <c r="Q30" s="151">
        <v>3</v>
      </c>
      <c r="R30" s="201">
        <v>692.10845873360904</v>
      </c>
      <c r="S30" s="151">
        <v>6667</v>
      </c>
      <c r="T30" s="201">
        <v>1410148.8250754985</v>
      </c>
      <c r="U30" s="151">
        <v>3227</v>
      </c>
      <c r="V30" s="201">
        <v>839088.82955640368</v>
      </c>
      <c r="W30" s="151">
        <v>9894</v>
      </c>
      <c r="X30" s="201">
        <v>2249237.654631902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8805</v>
      </c>
      <c r="D31" s="201">
        <v>1469528.4919426569</v>
      </c>
      <c r="E31" s="151">
        <v>2568</v>
      </c>
      <c r="F31" s="201">
        <v>961100.24471326231</v>
      </c>
      <c r="G31" s="151">
        <v>0</v>
      </c>
      <c r="H31" s="201">
        <v>0</v>
      </c>
      <c r="I31" s="151">
        <v>24</v>
      </c>
      <c r="J31" s="201">
        <v>4908.288883420827</v>
      </c>
      <c r="K31" s="151">
        <v>12</v>
      </c>
      <c r="L31" s="201">
        <v>10298.723835600063</v>
      </c>
      <c r="M31" s="151">
        <v>1</v>
      </c>
      <c r="N31" s="201">
        <v>4465.9693056657397</v>
      </c>
      <c r="O31" s="151">
        <v>0</v>
      </c>
      <c r="P31" s="201">
        <v>0</v>
      </c>
      <c r="Q31" s="151">
        <v>182</v>
      </c>
      <c r="R31" s="201">
        <v>29284.974730019276</v>
      </c>
      <c r="S31" s="151">
        <v>11592</v>
      </c>
      <c r="T31" s="201">
        <v>2479586.6934106252</v>
      </c>
      <c r="U31" s="151">
        <v>7709</v>
      </c>
      <c r="V31" s="201">
        <v>2004094.5819839642</v>
      </c>
      <c r="W31" s="151">
        <v>19301</v>
      </c>
      <c r="X31" s="201">
        <v>4483681.2753945887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7724</v>
      </c>
      <c r="D32" s="201">
        <v>1288843.7087611503</v>
      </c>
      <c r="E32" s="151">
        <v>219</v>
      </c>
      <c r="F32" s="201">
        <v>81324.706749320045</v>
      </c>
      <c r="G32" s="151">
        <v>0</v>
      </c>
      <c r="H32" s="201">
        <v>0</v>
      </c>
      <c r="I32" s="151">
        <v>8</v>
      </c>
      <c r="J32" s="201">
        <v>1555.3486600727638</v>
      </c>
      <c r="K32" s="151">
        <v>4</v>
      </c>
      <c r="L32" s="201">
        <v>3263.4807564538032</v>
      </c>
      <c r="M32" s="151">
        <v>0</v>
      </c>
      <c r="N32" s="201">
        <v>1415.1855240134512</v>
      </c>
      <c r="O32" s="151">
        <v>0</v>
      </c>
      <c r="P32" s="201">
        <v>0</v>
      </c>
      <c r="Q32" s="151">
        <v>58</v>
      </c>
      <c r="R32" s="201">
        <v>9279.8829262990221</v>
      </c>
      <c r="S32" s="151">
        <v>8013</v>
      </c>
      <c r="T32" s="201">
        <v>1385682.3133773094</v>
      </c>
      <c r="U32" s="151">
        <v>479</v>
      </c>
      <c r="V32" s="201">
        <v>123880.08788739181</v>
      </c>
      <c r="W32" s="151">
        <v>8492</v>
      </c>
      <c r="X32" s="201">
        <v>1509562.401264701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6</v>
      </c>
      <c r="D33" s="201">
        <v>640.5016426010252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6</v>
      </c>
      <c r="T33" s="201">
        <v>640.5016426010252</v>
      </c>
      <c r="U33" s="151">
        <v>0</v>
      </c>
      <c r="V33" s="201">
        <v>90.022370559083939</v>
      </c>
      <c r="W33" s="151">
        <v>6</v>
      </c>
      <c r="X33" s="201">
        <v>730.52401316010912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876</v>
      </c>
      <c r="D35" s="201">
        <v>145737.17189853606</v>
      </c>
      <c r="E35" s="151">
        <v>154</v>
      </c>
      <c r="F35" s="201">
        <v>56788.253750358483</v>
      </c>
      <c r="G35" s="151">
        <v>0</v>
      </c>
      <c r="H35" s="201">
        <v>0</v>
      </c>
      <c r="I35" s="151">
        <v>5</v>
      </c>
      <c r="J35" s="201">
        <v>953.19018901686229</v>
      </c>
      <c r="K35" s="151">
        <v>2</v>
      </c>
      <c r="L35" s="201">
        <v>2000.013192509238</v>
      </c>
      <c r="M35" s="151">
        <v>3</v>
      </c>
      <c r="N35" s="201">
        <v>867.29168305272549</v>
      </c>
      <c r="O35" s="151">
        <v>0</v>
      </c>
      <c r="P35" s="201">
        <v>0</v>
      </c>
      <c r="Q35" s="151">
        <v>35</v>
      </c>
      <c r="R35" s="201">
        <v>5687.1450033328865</v>
      </c>
      <c r="S35" s="151">
        <v>1075</v>
      </c>
      <c r="T35" s="201">
        <v>212033.06571680628</v>
      </c>
      <c r="U35" s="151">
        <v>93</v>
      </c>
      <c r="V35" s="201">
        <v>23204.661661062237</v>
      </c>
      <c r="W35" s="151">
        <v>1168</v>
      </c>
      <c r="X35" s="201">
        <v>235237.72737786849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3779</v>
      </c>
      <c r="D36" s="201">
        <v>630529.14367571159</v>
      </c>
      <c r="E36" s="151">
        <v>203</v>
      </c>
      <c r="F36" s="201">
        <v>75379.141354788633</v>
      </c>
      <c r="G36" s="151">
        <v>0</v>
      </c>
      <c r="H36" s="201">
        <v>0</v>
      </c>
      <c r="I36" s="151">
        <v>3</v>
      </c>
      <c r="J36" s="201">
        <v>206.67658889055636</v>
      </c>
      <c r="K36" s="151">
        <v>3</v>
      </c>
      <c r="L36" s="201">
        <v>433.65522340327874</v>
      </c>
      <c r="M36" s="151">
        <v>3</v>
      </c>
      <c r="N36" s="201">
        <v>188.05154384915295</v>
      </c>
      <c r="O36" s="151">
        <v>0</v>
      </c>
      <c r="P36" s="201">
        <v>0</v>
      </c>
      <c r="Q36" s="151">
        <v>8</v>
      </c>
      <c r="R36" s="201">
        <v>1233.1219344873255</v>
      </c>
      <c r="S36" s="151">
        <v>3999</v>
      </c>
      <c r="T36" s="201">
        <v>707969.79032113054</v>
      </c>
      <c r="U36" s="151">
        <v>934</v>
      </c>
      <c r="V36" s="201">
        <v>242917.30380003664</v>
      </c>
      <c r="W36" s="151">
        <v>4933</v>
      </c>
      <c r="X36" s="201">
        <v>950887.09412116709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201</v>
      </c>
      <c r="D37" s="201">
        <v>32918.105717198559</v>
      </c>
      <c r="E37" s="151">
        <v>201</v>
      </c>
      <c r="F37" s="201">
        <v>74205.974211311594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402</v>
      </c>
      <c r="T37" s="201">
        <v>107124.07992851017</v>
      </c>
      <c r="U37" s="151">
        <v>0</v>
      </c>
      <c r="V37" s="201">
        <v>0</v>
      </c>
      <c r="W37" s="151">
        <v>402</v>
      </c>
      <c r="X37" s="201">
        <v>107124.07992851017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0</v>
      </c>
      <c r="D41" s="201">
        <v>0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0</v>
      </c>
      <c r="K41" s="151">
        <v>0</v>
      </c>
      <c r="L41" s="201">
        <v>0</v>
      </c>
      <c r="M41" s="151">
        <v>0</v>
      </c>
      <c r="N41" s="201">
        <v>0</v>
      </c>
      <c r="O41" s="151">
        <v>0</v>
      </c>
      <c r="P41" s="201">
        <v>0</v>
      </c>
      <c r="Q41" s="151">
        <v>0</v>
      </c>
      <c r="R41" s="201">
        <v>0</v>
      </c>
      <c r="S41" s="151">
        <v>0</v>
      </c>
      <c r="T41" s="201">
        <v>0</v>
      </c>
      <c r="U41" s="151">
        <v>0</v>
      </c>
      <c r="V41" s="201">
        <v>0</v>
      </c>
      <c r="W41" s="151">
        <v>0</v>
      </c>
      <c r="X41" s="201">
        <v>0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30085</v>
      </c>
      <c r="D43" s="202">
        <v>5018282.4544968214</v>
      </c>
      <c r="E43" s="155">
        <v>5327</v>
      </c>
      <c r="F43" s="202">
        <v>1989632.1146129244</v>
      </c>
      <c r="G43" s="155">
        <v>0</v>
      </c>
      <c r="H43" s="202">
        <v>0</v>
      </c>
      <c r="I43" s="155">
        <v>166</v>
      </c>
      <c r="J43" s="202">
        <v>32328.330879887191</v>
      </c>
      <c r="K43" s="155">
        <v>86</v>
      </c>
      <c r="L43" s="202">
        <v>67832.305657978548</v>
      </c>
      <c r="M43" s="155">
        <v>20</v>
      </c>
      <c r="N43" s="202">
        <v>29415.003240876576</v>
      </c>
      <c r="O43" s="155">
        <v>0</v>
      </c>
      <c r="P43" s="202">
        <v>0</v>
      </c>
      <c r="Q43" s="155">
        <v>1198</v>
      </c>
      <c r="R43" s="202">
        <v>192884.80677636329</v>
      </c>
      <c r="S43" s="155">
        <v>36882</v>
      </c>
      <c r="T43" s="202">
        <v>7330375.0156648532</v>
      </c>
      <c r="U43" s="155">
        <v>15060</v>
      </c>
      <c r="V43" s="202">
        <v>3914078.1471723136</v>
      </c>
      <c r="W43" s="155">
        <v>51942</v>
      </c>
      <c r="X43" s="202">
        <v>11244453.162837164</v>
      </c>
    </row>
    <row r="44" spans="1:24" s="193" customFormat="1" ht="20.25" customHeight="1" x14ac:dyDescent="0.25">
      <c r="A44" s="152" t="s">
        <v>38</v>
      </c>
      <c r="B44" s="153"/>
      <c r="C44" s="154">
        <v>321820</v>
      </c>
      <c r="D44" s="202">
        <v>53953396.447042026</v>
      </c>
      <c r="E44" s="155">
        <v>19187</v>
      </c>
      <c r="F44" s="202">
        <v>7171252.8088668305</v>
      </c>
      <c r="G44" s="155">
        <v>1</v>
      </c>
      <c r="H44" s="202">
        <v>29700.000000000004</v>
      </c>
      <c r="I44" s="155">
        <v>1767</v>
      </c>
      <c r="J44" s="202">
        <v>355073.7464296429</v>
      </c>
      <c r="K44" s="155">
        <v>872</v>
      </c>
      <c r="L44" s="202">
        <v>745026.73795397487</v>
      </c>
      <c r="M44" s="155">
        <v>116</v>
      </c>
      <c r="N44" s="202">
        <v>323075.61565067043</v>
      </c>
      <c r="O44" s="155">
        <v>0</v>
      </c>
      <c r="P44" s="202">
        <v>0</v>
      </c>
      <c r="Q44" s="155">
        <v>13156</v>
      </c>
      <c r="R44" s="202">
        <v>2118523.5707312855</v>
      </c>
      <c r="S44" s="155">
        <v>356919</v>
      </c>
      <c r="T44" s="202">
        <v>64696048.926674418</v>
      </c>
      <c r="U44" s="155">
        <v>45160</v>
      </c>
      <c r="V44" s="202">
        <v>11735242.047022967</v>
      </c>
      <c r="W44" s="155">
        <v>402079</v>
      </c>
      <c r="X44" s="202">
        <v>76431290.973697394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29625</v>
      </c>
      <c r="D45" s="201">
        <v>4943660.3009080039</v>
      </c>
      <c r="E45" s="151">
        <v>35</v>
      </c>
      <c r="F45" s="201">
        <v>11224.489938547993</v>
      </c>
      <c r="G45" s="151">
        <v>0</v>
      </c>
      <c r="H45" s="201">
        <v>0</v>
      </c>
      <c r="I45" s="151">
        <v>744</v>
      </c>
      <c r="J45" s="201">
        <v>150382.77357078536</v>
      </c>
      <c r="K45" s="151">
        <v>365</v>
      </c>
      <c r="L45" s="201">
        <v>315537.79563962715</v>
      </c>
      <c r="M45" s="151">
        <v>41</v>
      </c>
      <c r="N45" s="201">
        <v>136830.75035305056</v>
      </c>
      <c r="O45" s="151">
        <v>0</v>
      </c>
      <c r="P45" s="201">
        <v>0</v>
      </c>
      <c r="Q45" s="151">
        <v>5573</v>
      </c>
      <c r="R45" s="201">
        <v>897248.68043653667</v>
      </c>
      <c r="S45" s="151">
        <v>36383</v>
      </c>
      <c r="T45" s="201">
        <v>6454884.7908465518</v>
      </c>
      <c r="U45" s="151">
        <v>4047</v>
      </c>
      <c r="V45" s="201">
        <v>1051919.4299825812</v>
      </c>
      <c r="W45" s="151">
        <v>40430</v>
      </c>
      <c r="X45" s="201">
        <v>7506804.2208291329</v>
      </c>
    </row>
    <row r="46" spans="1:24" s="193" customFormat="1" ht="20.25" customHeight="1" x14ac:dyDescent="0.25">
      <c r="A46" s="152" t="s">
        <v>40</v>
      </c>
      <c r="B46" s="153"/>
      <c r="C46" s="154">
        <v>29625</v>
      </c>
      <c r="D46" s="202">
        <v>4943660.3009080039</v>
      </c>
      <c r="E46" s="155">
        <v>35</v>
      </c>
      <c r="F46" s="202">
        <v>11224.489938547993</v>
      </c>
      <c r="G46" s="155">
        <v>0</v>
      </c>
      <c r="H46" s="202">
        <v>0</v>
      </c>
      <c r="I46" s="155">
        <v>744</v>
      </c>
      <c r="J46" s="202">
        <v>150382.77357078536</v>
      </c>
      <c r="K46" s="155">
        <v>365</v>
      </c>
      <c r="L46" s="202">
        <v>315537.79563962715</v>
      </c>
      <c r="M46" s="155">
        <v>41</v>
      </c>
      <c r="N46" s="202">
        <v>136830.75035305056</v>
      </c>
      <c r="O46" s="155">
        <v>0</v>
      </c>
      <c r="P46" s="202">
        <v>0</v>
      </c>
      <c r="Q46" s="155">
        <v>5573</v>
      </c>
      <c r="R46" s="202">
        <v>897248.68043653667</v>
      </c>
      <c r="S46" s="155">
        <v>36383</v>
      </c>
      <c r="T46" s="202">
        <v>6454884.7908465518</v>
      </c>
      <c r="U46" s="155">
        <v>4047</v>
      </c>
      <c r="V46" s="202">
        <v>1051919.4299825812</v>
      </c>
      <c r="W46" s="155">
        <v>40430</v>
      </c>
      <c r="X46" s="202">
        <v>7506804.2208291329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45029</v>
      </c>
      <c r="D47" s="201">
        <v>7443516.1847719699</v>
      </c>
      <c r="E47" s="151">
        <v>1980</v>
      </c>
      <c r="F47" s="201">
        <v>741118.42813951999</v>
      </c>
      <c r="G47" s="151">
        <v>0</v>
      </c>
      <c r="H47" s="201">
        <v>0</v>
      </c>
      <c r="I47" s="151">
        <v>142</v>
      </c>
      <c r="J47" s="201">
        <v>28757.427691558769</v>
      </c>
      <c r="K47" s="151">
        <v>70</v>
      </c>
      <c r="L47" s="201">
        <v>60339.725931369772</v>
      </c>
      <c r="M47" s="151">
        <v>8</v>
      </c>
      <c r="N47" s="201">
        <v>26165.898632049229</v>
      </c>
      <c r="O47" s="151">
        <v>0</v>
      </c>
      <c r="P47" s="201">
        <v>0</v>
      </c>
      <c r="Q47" s="151">
        <v>1066</v>
      </c>
      <c r="R47" s="201">
        <v>171579.2536360884</v>
      </c>
      <c r="S47" s="151">
        <v>48295</v>
      </c>
      <c r="T47" s="201">
        <v>8471476.9188025557</v>
      </c>
      <c r="U47" s="151">
        <v>672</v>
      </c>
      <c r="V47" s="201">
        <v>174732.58923381002</v>
      </c>
      <c r="W47" s="151">
        <v>48967</v>
      </c>
      <c r="X47" s="201">
        <v>8646209.5080363657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116232</v>
      </c>
      <c r="D50" s="201">
        <v>19213539.407672703</v>
      </c>
      <c r="E50" s="151">
        <v>6560</v>
      </c>
      <c r="F50" s="201">
        <v>2454921.8223033636</v>
      </c>
      <c r="G50" s="151">
        <v>0</v>
      </c>
      <c r="H50" s="201">
        <v>0</v>
      </c>
      <c r="I50" s="151">
        <v>160</v>
      </c>
      <c r="J50" s="201">
        <v>32300.632002107024</v>
      </c>
      <c r="K50" s="151">
        <v>78</v>
      </c>
      <c r="L50" s="201">
        <v>67774.187014274125</v>
      </c>
      <c r="M50" s="151">
        <v>9</v>
      </c>
      <c r="N50" s="201">
        <v>29389.800498962701</v>
      </c>
      <c r="O50" s="151">
        <v>0</v>
      </c>
      <c r="P50" s="201">
        <v>0</v>
      </c>
      <c r="Q50" s="151">
        <v>1197</v>
      </c>
      <c r="R50" s="201">
        <v>192719.54328941129</v>
      </c>
      <c r="S50" s="151">
        <v>124236</v>
      </c>
      <c r="T50" s="201">
        <v>21990645.392780822</v>
      </c>
      <c r="U50" s="151">
        <v>1411</v>
      </c>
      <c r="V50" s="201">
        <v>366926.36060676991</v>
      </c>
      <c r="W50" s="151">
        <v>125647</v>
      </c>
      <c r="X50" s="201">
        <v>22357571.753387593</v>
      </c>
    </row>
    <row r="51" spans="1:24" s="193" customFormat="1" ht="20.25" customHeight="1" x14ac:dyDescent="0.25">
      <c r="A51" s="152" t="s">
        <v>41</v>
      </c>
      <c r="B51" s="153"/>
      <c r="C51" s="154">
        <v>161261</v>
      </c>
      <c r="D51" s="202">
        <v>26657055.592444673</v>
      </c>
      <c r="E51" s="155">
        <v>8540</v>
      </c>
      <c r="F51" s="202">
        <v>3196040.2504428835</v>
      </c>
      <c r="G51" s="155">
        <v>0</v>
      </c>
      <c r="H51" s="202">
        <v>0</v>
      </c>
      <c r="I51" s="155">
        <v>302</v>
      </c>
      <c r="J51" s="202">
        <v>61058.059693665804</v>
      </c>
      <c r="K51" s="155">
        <v>148</v>
      </c>
      <c r="L51" s="202">
        <v>128113.91294564391</v>
      </c>
      <c r="M51" s="155">
        <v>17</v>
      </c>
      <c r="N51" s="202">
        <v>55555.699131011934</v>
      </c>
      <c r="O51" s="155">
        <v>0</v>
      </c>
      <c r="P51" s="202">
        <v>0</v>
      </c>
      <c r="Q51" s="155">
        <v>2263</v>
      </c>
      <c r="R51" s="202">
        <v>364298.79692549969</v>
      </c>
      <c r="S51" s="155">
        <v>172531</v>
      </c>
      <c r="T51" s="202">
        <v>30462122.311583374</v>
      </c>
      <c r="U51" s="155">
        <v>2083</v>
      </c>
      <c r="V51" s="202">
        <v>541658.94984057988</v>
      </c>
      <c r="W51" s="155">
        <v>174614</v>
      </c>
      <c r="X51" s="202">
        <v>31003781.261423957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408</v>
      </c>
      <c r="D53" s="201">
        <v>67774.91323890051</v>
      </c>
      <c r="E53" s="151">
        <v>158</v>
      </c>
      <c r="F53" s="201">
        <v>57839.56629080815</v>
      </c>
      <c r="G53" s="151">
        <v>0</v>
      </c>
      <c r="H53" s="201">
        <v>0</v>
      </c>
      <c r="I53" s="151">
        <v>14</v>
      </c>
      <c r="J53" s="201">
        <v>2836.5925122112035</v>
      </c>
      <c r="K53" s="151">
        <v>7</v>
      </c>
      <c r="L53" s="201">
        <v>5951.8263108087513</v>
      </c>
      <c r="M53" s="151">
        <v>1</v>
      </c>
      <c r="N53" s="201">
        <v>2580.9677044492664</v>
      </c>
      <c r="O53" s="151">
        <v>0</v>
      </c>
      <c r="P53" s="201">
        <v>0</v>
      </c>
      <c r="Q53" s="151">
        <v>105</v>
      </c>
      <c r="R53" s="201">
        <v>16924.337994867925</v>
      </c>
      <c r="S53" s="151">
        <v>693</v>
      </c>
      <c r="T53" s="201">
        <v>153908.2040520458</v>
      </c>
      <c r="U53" s="151">
        <v>182</v>
      </c>
      <c r="V53" s="201">
        <v>46910.062333036498</v>
      </c>
      <c r="W53" s="151">
        <v>875</v>
      </c>
      <c r="X53" s="201">
        <v>200818.2663850823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408</v>
      </c>
      <c r="D55" s="202">
        <v>67774.91323890051</v>
      </c>
      <c r="E55" s="155">
        <v>158</v>
      </c>
      <c r="F55" s="202">
        <v>57839.56629080815</v>
      </c>
      <c r="G55" s="155">
        <v>0</v>
      </c>
      <c r="H55" s="202">
        <v>0</v>
      </c>
      <c r="I55" s="155">
        <v>14</v>
      </c>
      <c r="J55" s="202">
        <v>2836.5925122112035</v>
      </c>
      <c r="K55" s="155">
        <v>7</v>
      </c>
      <c r="L55" s="202">
        <v>5951.8263108087513</v>
      </c>
      <c r="M55" s="155">
        <v>1</v>
      </c>
      <c r="N55" s="202">
        <v>2580.9677044492664</v>
      </c>
      <c r="O55" s="155">
        <v>0</v>
      </c>
      <c r="P55" s="202">
        <v>0</v>
      </c>
      <c r="Q55" s="155">
        <v>105</v>
      </c>
      <c r="R55" s="202">
        <v>16924.337994867925</v>
      </c>
      <c r="S55" s="155">
        <v>693</v>
      </c>
      <c r="T55" s="202">
        <v>153908.2040520458</v>
      </c>
      <c r="U55" s="155">
        <v>182</v>
      </c>
      <c r="V55" s="202">
        <v>46910.062333036498</v>
      </c>
      <c r="W55" s="155">
        <v>875</v>
      </c>
      <c r="X55" s="202">
        <v>200818.2663850823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513114</v>
      </c>
      <c r="D58" s="204">
        <v>85621887.253633589</v>
      </c>
      <c r="E58" s="205">
        <v>27920</v>
      </c>
      <c r="F58" s="204">
        <v>10436357.11553907</v>
      </c>
      <c r="G58" s="205">
        <v>1</v>
      </c>
      <c r="H58" s="204">
        <v>29700.000000000004</v>
      </c>
      <c r="I58" s="205">
        <v>2827</v>
      </c>
      <c r="J58" s="204">
        <v>569351.1722063052</v>
      </c>
      <c r="K58" s="205">
        <v>1392</v>
      </c>
      <c r="L58" s="204">
        <v>1194630.2728500548</v>
      </c>
      <c r="M58" s="205">
        <v>175</v>
      </c>
      <c r="N58" s="204">
        <v>518043.03283918218</v>
      </c>
      <c r="O58" s="205">
        <v>0</v>
      </c>
      <c r="P58" s="204">
        <v>0</v>
      </c>
      <c r="Q58" s="205">
        <v>21097</v>
      </c>
      <c r="R58" s="204">
        <v>3396995.3860881901</v>
      </c>
      <c r="S58" s="205">
        <v>566526</v>
      </c>
      <c r="T58" s="204">
        <v>101766964.2331564</v>
      </c>
      <c r="U58" s="205">
        <v>51472</v>
      </c>
      <c r="V58" s="204">
        <v>13375730.489179164</v>
      </c>
      <c r="W58" s="205">
        <v>617998</v>
      </c>
      <c r="X58" s="204">
        <v>115142694.72233556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12" bottom="0.42" header="0.27" footer="0.1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20D4-419F-4212-9C23-3E5A44A34A7F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1.28515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28515625" style="162" bestFit="1" customWidth="1"/>
    <col min="14" max="14" width="10.1406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77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109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19595</v>
      </c>
      <c r="D9" s="201">
        <v>3353069.617037924</v>
      </c>
      <c r="E9" s="151">
        <v>538</v>
      </c>
      <c r="F9" s="201">
        <v>161233.950431103</v>
      </c>
      <c r="G9" s="151">
        <v>0</v>
      </c>
      <c r="H9" s="201">
        <v>0</v>
      </c>
      <c r="I9" s="151">
        <v>111</v>
      </c>
      <c r="J9" s="201">
        <v>24251.239540120598</v>
      </c>
      <c r="K9" s="151">
        <v>122</v>
      </c>
      <c r="L9" s="201">
        <v>99519.968909710442</v>
      </c>
      <c r="M9" s="151">
        <v>1</v>
      </c>
      <c r="N9" s="201">
        <v>5938.0941359792996</v>
      </c>
      <c r="O9" s="151">
        <v>0</v>
      </c>
      <c r="P9" s="201">
        <v>0</v>
      </c>
      <c r="Q9" s="151">
        <v>1359</v>
      </c>
      <c r="R9" s="201">
        <v>83190.69741418965</v>
      </c>
      <c r="S9" s="151">
        <v>21726</v>
      </c>
      <c r="T9" s="201">
        <v>3727203.5674690274</v>
      </c>
      <c r="U9" s="151">
        <v>940</v>
      </c>
      <c r="V9" s="201">
        <v>225904.23594023206</v>
      </c>
      <c r="W9" s="151">
        <v>22666</v>
      </c>
      <c r="X9" s="201">
        <v>3953107.8034092593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21635</v>
      </c>
      <c r="D10" s="201">
        <v>3702199.3343161508</v>
      </c>
      <c r="E10" s="151">
        <v>802</v>
      </c>
      <c r="F10" s="201">
        <v>240330.29011536163</v>
      </c>
      <c r="G10" s="151">
        <v>0</v>
      </c>
      <c r="H10" s="201">
        <v>0</v>
      </c>
      <c r="I10" s="151">
        <v>12</v>
      </c>
      <c r="J10" s="201">
        <v>2685.6749476927134</v>
      </c>
      <c r="K10" s="151">
        <v>13</v>
      </c>
      <c r="L10" s="201">
        <v>11021.221692762923</v>
      </c>
      <c r="M10" s="151">
        <v>3</v>
      </c>
      <c r="N10" s="201">
        <v>657.60723824681293</v>
      </c>
      <c r="O10" s="151">
        <v>0</v>
      </c>
      <c r="P10" s="201">
        <v>0</v>
      </c>
      <c r="Q10" s="151">
        <v>150</v>
      </c>
      <c r="R10" s="201">
        <v>9212.8557617332881</v>
      </c>
      <c r="S10" s="151">
        <v>22615</v>
      </c>
      <c r="T10" s="201">
        <v>3966106.9840719476</v>
      </c>
      <c r="U10" s="151">
        <v>197</v>
      </c>
      <c r="V10" s="201">
        <v>46569.367555779238</v>
      </c>
      <c r="W10" s="151">
        <v>22812</v>
      </c>
      <c r="X10" s="201">
        <v>4012676.351627727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69</v>
      </c>
      <c r="D11" s="201">
        <v>10981.961993951178</v>
      </c>
      <c r="E11" s="151">
        <v>0</v>
      </c>
      <c r="F11" s="201">
        <v>0</v>
      </c>
      <c r="G11" s="151">
        <v>0</v>
      </c>
      <c r="H11" s="201">
        <v>0</v>
      </c>
      <c r="I11" s="151">
        <v>0</v>
      </c>
      <c r="J11" s="201">
        <v>0</v>
      </c>
      <c r="K11" s="151">
        <v>0</v>
      </c>
      <c r="L11" s="201">
        <v>0</v>
      </c>
      <c r="M11" s="151">
        <v>0</v>
      </c>
      <c r="N11" s="201">
        <v>0</v>
      </c>
      <c r="O11" s="151">
        <v>0</v>
      </c>
      <c r="P11" s="201">
        <v>0</v>
      </c>
      <c r="Q11" s="151">
        <v>0</v>
      </c>
      <c r="R11" s="201">
        <v>0</v>
      </c>
      <c r="S11" s="151">
        <v>69</v>
      </c>
      <c r="T11" s="201">
        <v>10981.961993951178</v>
      </c>
      <c r="U11" s="151">
        <v>0</v>
      </c>
      <c r="V11" s="201">
        <v>0</v>
      </c>
      <c r="W11" s="151">
        <v>69</v>
      </c>
      <c r="X11" s="201">
        <v>10981.961993951178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64076</v>
      </c>
      <c r="D12" s="201">
        <v>10964419.814406179</v>
      </c>
      <c r="E12" s="151">
        <v>2443</v>
      </c>
      <c r="F12" s="201">
        <v>732271.61675093288</v>
      </c>
      <c r="G12" s="151">
        <v>0</v>
      </c>
      <c r="H12" s="201">
        <v>0</v>
      </c>
      <c r="I12" s="151">
        <v>313</v>
      </c>
      <c r="J12" s="201">
        <v>68345.437877277393</v>
      </c>
      <c r="K12" s="151">
        <v>343</v>
      </c>
      <c r="L12" s="201">
        <v>280469.61646700924</v>
      </c>
      <c r="M12" s="151">
        <v>4</v>
      </c>
      <c r="N12" s="201">
        <v>16734.882487494506</v>
      </c>
      <c r="O12" s="151">
        <v>0</v>
      </c>
      <c r="P12" s="201">
        <v>0</v>
      </c>
      <c r="Q12" s="151">
        <v>3830</v>
      </c>
      <c r="R12" s="201">
        <v>234450.06316821885</v>
      </c>
      <c r="S12" s="151">
        <v>71009</v>
      </c>
      <c r="T12" s="201">
        <v>12296691.43115711</v>
      </c>
      <c r="U12" s="151">
        <v>1593</v>
      </c>
      <c r="V12" s="201">
        <v>382120.65310655546</v>
      </c>
      <c r="W12" s="151">
        <v>72602</v>
      </c>
      <c r="X12" s="201">
        <v>12678812.084263666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12961</v>
      </c>
      <c r="D13" s="201">
        <v>2217940.9837984415</v>
      </c>
      <c r="E13" s="151">
        <v>156</v>
      </c>
      <c r="F13" s="201">
        <v>48611.232043909928</v>
      </c>
      <c r="G13" s="151">
        <v>0</v>
      </c>
      <c r="H13" s="201">
        <v>0</v>
      </c>
      <c r="I13" s="151">
        <v>8</v>
      </c>
      <c r="J13" s="201">
        <v>1664.9462977323167</v>
      </c>
      <c r="K13" s="151">
        <v>8</v>
      </c>
      <c r="L13" s="201">
        <v>6832.4509150361437</v>
      </c>
      <c r="M13" s="151">
        <v>3</v>
      </c>
      <c r="N13" s="201">
        <v>407.67433066374105</v>
      </c>
      <c r="O13" s="151">
        <v>0</v>
      </c>
      <c r="P13" s="201">
        <v>0</v>
      </c>
      <c r="Q13" s="151">
        <v>93</v>
      </c>
      <c r="R13" s="201">
        <v>5711.3799662231913</v>
      </c>
      <c r="S13" s="151">
        <v>13229</v>
      </c>
      <c r="T13" s="201">
        <v>2281168.6673520068</v>
      </c>
      <c r="U13" s="151">
        <v>227</v>
      </c>
      <c r="V13" s="201">
        <v>54082.134849893373</v>
      </c>
      <c r="W13" s="151">
        <v>13456</v>
      </c>
      <c r="X13" s="201">
        <v>2335250.8022019002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30221</v>
      </c>
      <c r="D14" s="201">
        <v>5171269.75436938</v>
      </c>
      <c r="E14" s="151">
        <v>2378</v>
      </c>
      <c r="F14" s="201">
        <v>712883.10556780105</v>
      </c>
      <c r="G14" s="151">
        <v>0</v>
      </c>
      <c r="H14" s="201">
        <v>0</v>
      </c>
      <c r="I14" s="151">
        <v>120</v>
      </c>
      <c r="J14" s="201">
        <v>26166.00670834945</v>
      </c>
      <c r="K14" s="151">
        <v>131</v>
      </c>
      <c r="L14" s="201">
        <v>107377.61135046967</v>
      </c>
      <c r="M14" s="151">
        <v>1</v>
      </c>
      <c r="N14" s="201">
        <v>6406.9389418134551</v>
      </c>
      <c r="O14" s="151">
        <v>0</v>
      </c>
      <c r="P14" s="201">
        <v>0</v>
      </c>
      <c r="Q14" s="151">
        <v>1466</v>
      </c>
      <c r="R14" s="201">
        <v>89759.055120080302</v>
      </c>
      <c r="S14" s="151">
        <v>34317</v>
      </c>
      <c r="T14" s="201">
        <v>6113862.4720578939</v>
      </c>
      <c r="U14" s="151">
        <v>1039</v>
      </c>
      <c r="V14" s="201">
        <v>249220.61813717755</v>
      </c>
      <c r="W14" s="151">
        <v>35356</v>
      </c>
      <c r="X14" s="201">
        <v>6363083.090195071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2170</v>
      </c>
      <c r="D15" s="201">
        <v>371369.34055454773</v>
      </c>
      <c r="E15" s="151">
        <v>39</v>
      </c>
      <c r="F15" s="201">
        <v>10496.884140618033</v>
      </c>
      <c r="G15" s="151">
        <v>0</v>
      </c>
      <c r="H15" s="201">
        <v>0</v>
      </c>
      <c r="I15" s="151">
        <v>8</v>
      </c>
      <c r="J15" s="201">
        <v>1840.0866339825036</v>
      </c>
      <c r="K15" s="151">
        <v>9</v>
      </c>
      <c r="L15" s="201">
        <v>7551.1754482551232</v>
      </c>
      <c r="M15" s="151">
        <v>3</v>
      </c>
      <c r="N15" s="201">
        <v>450.55872846700095</v>
      </c>
      <c r="O15" s="151">
        <v>0</v>
      </c>
      <c r="P15" s="201">
        <v>0</v>
      </c>
      <c r="Q15" s="151">
        <v>103</v>
      </c>
      <c r="R15" s="201">
        <v>6312.1759252876518</v>
      </c>
      <c r="S15" s="151">
        <v>2332</v>
      </c>
      <c r="T15" s="201">
        <v>398020.22143115808</v>
      </c>
      <c r="U15" s="151">
        <v>96</v>
      </c>
      <c r="V15" s="201">
        <v>22287.5804510991</v>
      </c>
      <c r="W15" s="151">
        <v>2428</v>
      </c>
      <c r="X15" s="201">
        <v>420307.80188225722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448</v>
      </c>
      <c r="D17" s="201">
        <v>76364.51399017965</v>
      </c>
      <c r="E17" s="151">
        <v>28</v>
      </c>
      <c r="F17" s="201">
        <v>7064.5923855026858</v>
      </c>
      <c r="G17" s="151">
        <v>0</v>
      </c>
      <c r="H17" s="201">
        <v>0</v>
      </c>
      <c r="I17" s="151">
        <v>40</v>
      </c>
      <c r="J17" s="201">
        <v>8742.1889131708813</v>
      </c>
      <c r="K17" s="151">
        <v>44</v>
      </c>
      <c r="L17" s="201">
        <v>35875.377314311707</v>
      </c>
      <c r="M17" s="151">
        <v>2</v>
      </c>
      <c r="N17" s="201">
        <v>2140.5891700934112</v>
      </c>
      <c r="O17" s="151">
        <v>0</v>
      </c>
      <c r="P17" s="201">
        <v>0</v>
      </c>
      <c r="Q17" s="151">
        <v>490</v>
      </c>
      <c r="R17" s="201">
        <v>29988.932788780075</v>
      </c>
      <c r="S17" s="151">
        <v>1052</v>
      </c>
      <c r="T17" s="201">
        <v>160176.19456203844</v>
      </c>
      <c r="U17" s="151">
        <v>239</v>
      </c>
      <c r="V17" s="201">
        <v>56894.639277422983</v>
      </c>
      <c r="W17" s="151">
        <v>1291</v>
      </c>
      <c r="X17" s="201">
        <v>217070.83383946141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0</v>
      </c>
      <c r="D18" s="201">
        <v>0</v>
      </c>
      <c r="E18" s="151">
        <v>0</v>
      </c>
      <c r="F18" s="201">
        <v>0</v>
      </c>
      <c r="G18" s="151">
        <v>0</v>
      </c>
      <c r="H18" s="201">
        <v>0</v>
      </c>
      <c r="I18" s="151">
        <v>0</v>
      </c>
      <c r="J18" s="201">
        <v>0</v>
      </c>
      <c r="K18" s="151">
        <v>0</v>
      </c>
      <c r="L18" s="201">
        <v>0</v>
      </c>
      <c r="M18" s="151">
        <v>0</v>
      </c>
      <c r="N18" s="201">
        <v>0</v>
      </c>
      <c r="O18" s="151">
        <v>0</v>
      </c>
      <c r="P18" s="201">
        <v>0</v>
      </c>
      <c r="Q18" s="151">
        <v>0</v>
      </c>
      <c r="R18" s="201">
        <v>0</v>
      </c>
      <c r="S18" s="151">
        <v>0</v>
      </c>
      <c r="T18" s="201">
        <v>0</v>
      </c>
      <c r="U18" s="151">
        <v>0</v>
      </c>
      <c r="V18" s="201">
        <v>0</v>
      </c>
      <c r="W18" s="151">
        <v>0</v>
      </c>
      <c r="X18" s="201">
        <v>0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136247</v>
      </c>
      <c r="D19" s="201">
        <v>23314123.338344388</v>
      </c>
      <c r="E19" s="151">
        <v>5607</v>
      </c>
      <c r="F19" s="201">
        <v>1680228.3093095568</v>
      </c>
      <c r="G19" s="151">
        <v>0</v>
      </c>
      <c r="H19" s="201">
        <v>0</v>
      </c>
      <c r="I19" s="151">
        <v>157</v>
      </c>
      <c r="J19" s="201">
        <v>34172.718938638696</v>
      </c>
      <c r="K19" s="151">
        <v>172</v>
      </c>
      <c r="L19" s="201">
        <v>140234.80823350462</v>
      </c>
      <c r="M19" s="151">
        <v>2</v>
      </c>
      <c r="N19" s="201">
        <v>8367.4412437472529</v>
      </c>
      <c r="O19" s="151">
        <v>0</v>
      </c>
      <c r="P19" s="201">
        <v>0</v>
      </c>
      <c r="Q19" s="151">
        <v>1915</v>
      </c>
      <c r="R19" s="201">
        <v>117225.03158410943</v>
      </c>
      <c r="S19" s="151">
        <v>144100</v>
      </c>
      <c r="T19" s="201">
        <v>25294351.647653945</v>
      </c>
      <c r="U19" s="151">
        <v>5453</v>
      </c>
      <c r="V19" s="201">
        <v>1309307.0436257455</v>
      </c>
      <c r="W19" s="151">
        <v>149553</v>
      </c>
      <c r="X19" s="201">
        <v>26603658.691279687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100597</v>
      </c>
      <c r="D20" s="201">
        <v>17213705.187776506</v>
      </c>
      <c r="E20" s="151">
        <v>5396</v>
      </c>
      <c r="F20" s="201">
        <v>1617054.6395864917</v>
      </c>
      <c r="G20" s="151">
        <v>0</v>
      </c>
      <c r="H20" s="201">
        <v>0</v>
      </c>
      <c r="I20" s="151">
        <v>522</v>
      </c>
      <c r="J20" s="201">
        <v>113909.06312879565</v>
      </c>
      <c r="K20" s="151">
        <v>572</v>
      </c>
      <c r="L20" s="201">
        <v>467449.36077834881</v>
      </c>
      <c r="M20" s="151">
        <v>6</v>
      </c>
      <c r="N20" s="201">
        <v>27891.470812490843</v>
      </c>
      <c r="O20" s="151">
        <v>0</v>
      </c>
      <c r="P20" s="201">
        <v>0</v>
      </c>
      <c r="Q20" s="151">
        <v>6383</v>
      </c>
      <c r="R20" s="201">
        <v>390750.10528036475</v>
      </c>
      <c r="S20" s="151">
        <v>113476</v>
      </c>
      <c r="T20" s="201">
        <v>19830759.827362999</v>
      </c>
      <c r="U20" s="151">
        <v>22038</v>
      </c>
      <c r="V20" s="201">
        <v>5291405.4525287608</v>
      </c>
      <c r="W20" s="151">
        <v>135514</v>
      </c>
      <c r="X20" s="201">
        <v>25122165.279891759</v>
      </c>
    </row>
    <row r="21" spans="1:24" s="193" customFormat="1" ht="20.25" customHeight="1" x14ac:dyDescent="0.25">
      <c r="A21" s="152" t="s">
        <v>20</v>
      </c>
      <c r="B21" s="153"/>
      <c r="C21" s="154">
        <v>388019</v>
      </c>
      <c r="D21" s="202">
        <v>66395443.846587643</v>
      </c>
      <c r="E21" s="155">
        <v>17387</v>
      </c>
      <c r="F21" s="202">
        <v>5210174.6203312781</v>
      </c>
      <c r="G21" s="155">
        <v>0</v>
      </c>
      <c r="H21" s="202">
        <v>0</v>
      </c>
      <c r="I21" s="155">
        <v>1291</v>
      </c>
      <c r="J21" s="202">
        <v>281777.36298576021</v>
      </c>
      <c r="K21" s="155">
        <v>1414</v>
      </c>
      <c r="L21" s="202">
        <v>1156331.5911094088</v>
      </c>
      <c r="M21" s="155">
        <v>25</v>
      </c>
      <c r="N21" s="202">
        <v>68995.25708899631</v>
      </c>
      <c r="O21" s="155">
        <v>0</v>
      </c>
      <c r="P21" s="202">
        <v>0</v>
      </c>
      <c r="Q21" s="155">
        <v>15789</v>
      </c>
      <c r="R21" s="202">
        <v>966600.29700898717</v>
      </c>
      <c r="S21" s="155">
        <v>423925</v>
      </c>
      <c r="T21" s="202">
        <v>74079322.975112066</v>
      </c>
      <c r="U21" s="155">
        <v>31822</v>
      </c>
      <c r="V21" s="202">
        <v>7637791.7254726663</v>
      </c>
      <c r="W21" s="155">
        <v>455747</v>
      </c>
      <c r="X21" s="202">
        <v>81717114.700584739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3109</v>
      </c>
      <c r="D22" s="201">
        <v>531981.20757628384</v>
      </c>
      <c r="E22" s="151">
        <v>529</v>
      </c>
      <c r="F22" s="201">
        <v>158396.03829950921</v>
      </c>
      <c r="G22" s="151">
        <v>0</v>
      </c>
      <c r="H22" s="201">
        <v>0</v>
      </c>
      <c r="I22" s="151">
        <v>11</v>
      </c>
      <c r="J22" s="201">
        <v>2430.1760686614807</v>
      </c>
      <c r="K22" s="151">
        <v>12</v>
      </c>
      <c r="L22" s="201">
        <v>9972.7292866082607</v>
      </c>
      <c r="M22" s="151">
        <v>3</v>
      </c>
      <c r="N22" s="201">
        <v>595.04646097954492</v>
      </c>
      <c r="O22" s="151">
        <v>0</v>
      </c>
      <c r="P22" s="201">
        <v>0</v>
      </c>
      <c r="Q22" s="151">
        <v>136</v>
      </c>
      <c r="R22" s="201">
        <v>8336.4003582893511</v>
      </c>
      <c r="S22" s="151">
        <v>3800</v>
      </c>
      <c r="T22" s="201">
        <v>711711.5980503317</v>
      </c>
      <c r="U22" s="151">
        <v>1550</v>
      </c>
      <c r="V22" s="201">
        <v>372349.89172517875</v>
      </c>
      <c r="W22" s="151">
        <v>5350</v>
      </c>
      <c r="X22" s="201">
        <v>1084061.4897755105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250</v>
      </c>
      <c r="D23" s="201">
        <v>42576.854991505621</v>
      </c>
      <c r="E23" s="151">
        <v>0</v>
      </c>
      <c r="F23" s="201">
        <v>0</v>
      </c>
      <c r="G23" s="151">
        <v>0</v>
      </c>
      <c r="H23" s="201">
        <v>0</v>
      </c>
      <c r="I23" s="151">
        <v>276</v>
      </c>
      <c r="J23" s="201">
        <v>60261.404469258574</v>
      </c>
      <c r="K23" s="151">
        <v>303</v>
      </c>
      <c r="L23" s="201">
        <v>247295.11616569007</v>
      </c>
      <c r="M23" s="151">
        <v>3</v>
      </c>
      <c r="N23" s="201">
        <v>14755.447527240152</v>
      </c>
      <c r="O23" s="151">
        <v>0</v>
      </c>
      <c r="P23" s="201">
        <v>0</v>
      </c>
      <c r="Q23" s="151">
        <v>3377</v>
      </c>
      <c r="R23" s="201">
        <v>206718.84654235927</v>
      </c>
      <c r="S23" s="151">
        <v>4209</v>
      </c>
      <c r="T23" s="201">
        <v>571607.66969605372</v>
      </c>
      <c r="U23" s="151">
        <v>9</v>
      </c>
      <c r="V23" s="201">
        <v>837.33338344928688</v>
      </c>
      <c r="W23" s="151">
        <v>4218</v>
      </c>
      <c r="X23" s="201">
        <v>572445.00307950296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508</v>
      </c>
      <c r="D24" s="201">
        <v>86511.420530277173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508</v>
      </c>
      <c r="T24" s="201">
        <v>86511.420530277173</v>
      </c>
      <c r="U24" s="151">
        <v>9</v>
      </c>
      <c r="V24" s="201">
        <v>574.5711236969546</v>
      </c>
      <c r="W24" s="151">
        <v>517</v>
      </c>
      <c r="X24" s="201">
        <v>87085.991653974124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249</v>
      </c>
      <c r="D25" s="201">
        <v>42339.186554832719</v>
      </c>
      <c r="E25" s="151">
        <v>151</v>
      </c>
      <c r="F25" s="201">
        <v>46963.521179385294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400</v>
      </c>
      <c r="T25" s="201">
        <v>89302.707734218013</v>
      </c>
      <c r="U25" s="151">
        <v>328</v>
      </c>
      <c r="V25" s="201">
        <v>79065.78101564174</v>
      </c>
      <c r="W25" s="151">
        <v>728</v>
      </c>
      <c r="X25" s="201">
        <v>168368.48874985974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915</v>
      </c>
      <c r="D26" s="201">
        <v>156416.8839081242</v>
      </c>
      <c r="E26" s="151">
        <v>435</v>
      </c>
      <c r="F26" s="201">
        <v>130207.34050864974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1350</v>
      </c>
      <c r="T26" s="201">
        <v>286624.22441677394</v>
      </c>
      <c r="U26" s="151">
        <v>132</v>
      </c>
      <c r="V26" s="201">
        <v>30491.803278688527</v>
      </c>
      <c r="W26" s="151">
        <v>1482</v>
      </c>
      <c r="X26" s="201">
        <v>317116.02769546246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0</v>
      </c>
      <c r="D27" s="201">
        <v>0</v>
      </c>
      <c r="E27" s="151">
        <v>0</v>
      </c>
      <c r="F27" s="201">
        <v>0</v>
      </c>
      <c r="G27" s="151">
        <v>0</v>
      </c>
      <c r="H27" s="201">
        <v>0</v>
      </c>
      <c r="I27" s="151">
        <v>0</v>
      </c>
      <c r="J27" s="201">
        <v>0</v>
      </c>
      <c r="K27" s="151">
        <v>0</v>
      </c>
      <c r="L27" s="201">
        <v>0</v>
      </c>
      <c r="M27" s="151">
        <v>0</v>
      </c>
      <c r="N27" s="201">
        <v>0</v>
      </c>
      <c r="O27" s="151">
        <v>0</v>
      </c>
      <c r="P27" s="201">
        <v>0</v>
      </c>
      <c r="Q27" s="151">
        <v>0</v>
      </c>
      <c r="R27" s="201">
        <v>0</v>
      </c>
      <c r="S27" s="151">
        <v>0</v>
      </c>
      <c r="T27" s="201">
        <v>0</v>
      </c>
      <c r="U27" s="151">
        <v>0</v>
      </c>
      <c r="V27" s="201">
        <v>0</v>
      </c>
      <c r="W27" s="151">
        <v>0</v>
      </c>
      <c r="X27" s="201">
        <v>0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0</v>
      </c>
      <c r="D29" s="201">
        <v>0</v>
      </c>
      <c r="E29" s="151">
        <v>0</v>
      </c>
      <c r="F29" s="201">
        <v>0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0</v>
      </c>
      <c r="T29" s="201">
        <v>0</v>
      </c>
      <c r="U29" s="151">
        <v>0</v>
      </c>
      <c r="V29" s="201">
        <v>0</v>
      </c>
      <c r="W29" s="151">
        <v>0</v>
      </c>
      <c r="X29" s="201">
        <v>0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7443</v>
      </c>
      <c r="D30" s="201">
        <v>1273608.6608212928</v>
      </c>
      <c r="E30" s="151">
        <v>2517</v>
      </c>
      <c r="F30" s="201">
        <v>754409.90413633129</v>
      </c>
      <c r="G30" s="151">
        <v>0</v>
      </c>
      <c r="H30" s="201">
        <v>0</v>
      </c>
      <c r="I30" s="151">
        <v>31</v>
      </c>
      <c r="J30" s="201">
        <v>6691.3146273157272</v>
      </c>
      <c r="K30" s="151">
        <v>34</v>
      </c>
      <c r="L30" s="201">
        <v>27459.191212633599</v>
      </c>
      <c r="M30" s="151">
        <v>2</v>
      </c>
      <c r="N30" s="201">
        <v>1638.4175367498949</v>
      </c>
      <c r="O30" s="151">
        <v>0</v>
      </c>
      <c r="P30" s="201">
        <v>0</v>
      </c>
      <c r="Q30" s="151">
        <v>375</v>
      </c>
      <c r="R30" s="201">
        <v>22953.677462269454</v>
      </c>
      <c r="S30" s="151">
        <v>10402</v>
      </c>
      <c r="T30" s="201">
        <v>2086761.1657965926</v>
      </c>
      <c r="U30" s="151">
        <v>2024</v>
      </c>
      <c r="V30" s="201">
        <v>485815.3680943239</v>
      </c>
      <c r="W30" s="151">
        <v>12426</v>
      </c>
      <c r="X30" s="201">
        <v>2572576.5338909165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3129</v>
      </c>
      <c r="D31" s="201">
        <v>535561.6273175379</v>
      </c>
      <c r="E31" s="151">
        <v>4234</v>
      </c>
      <c r="F31" s="201">
        <v>1268473.8186644856</v>
      </c>
      <c r="G31" s="151">
        <v>0</v>
      </c>
      <c r="H31" s="201">
        <v>0</v>
      </c>
      <c r="I31" s="151">
        <v>73</v>
      </c>
      <c r="J31" s="201">
        <v>15953.754771874348</v>
      </c>
      <c r="K31" s="151">
        <v>80</v>
      </c>
      <c r="L31" s="201">
        <v>65469.526877725308</v>
      </c>
      <c r="M31" s="151">
        <v>1</v>
      </c>
      <c r="N31" s="201">
        <v>3906.3940422918176</v>
      </c>
      <c r="O31" s="151">
        <v>0</v>
      </c>
      <c r="P31" s="201">
        <v>0</v>
      </c>
      <c r="Q31" s="151">
        <v>894</v>
      </c>
      <c r="R31" s="201">
        <v>54727.263884862172</v>
      </c>
      <c r="S31" s="151">
        <v>8411</v>
      </c>
      <c r="T31" s="201">
        <v>1944092.3855587773</v>
      </c>
      <c r="U31" s="151">
        <v>8516</v>
      </c>
      <c r="V31" s="201">
        <v>2044928.4940256774</v>
      </c>
      <c r="W31" s="151">
        <v>16927</v>
      </c>
      <c r="X31" s="201">
        <v>3989020.8795844545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3424</v>
      </c>
      <c r="D32" s="201">
        <v>585955.77701849665</v>
      </c>
      <c r="E32" s="151">
        <v>81</v>
      </c>
      <c r="F32" s="201">
        <v>23873.971997053133</v>
      </c>
      <c r="G32" s="151">
        <v>0</v>
      </c>
      <c r="H32" s="201">
        <v>0</v>
      </c>
      <c r="I32" s="151">
        <v>10</v>
      </c>
      <c r="J32" s="201">
        <v>2135.3347322140107</v>
      </c>
      <c r="K32" s="151">
        <v>11</v>
      </c>
      <c r="L32" s="201">
        <v>8762.7869829166866</v>
      </c>
      <c r="M32" s="151">
        <v>3</v>
      </c>
      <c r="N32" s="201">
        <v>522.85239402859372</v>
      </c>
      <c r="O32" s="151">
        <v>0</v>
      </c>
      <c r="P32" s="201">
        <v>0</v>
      </c>
      <c r="Q32" s="151">
        <v>120</v>
      </c>
      <c r="R32" s="201">
        <v>7324.9858132712206</v>
      </c>
      <c r="S32" s="151">
        <v>3649</v>
      </c>
      <c r="T32" s="201">
        <v>628575.70893798035</v>
      </c>
      <c r="U32" s="151">
        <v>290</v>
      </c>
      <c r="V32" s="201">
        <v>69527.354449048391</v>
      </c>
      <c r="W32" s="151">
        <v>3939</v>
      </c>
      <c r="X32" s="201">
        <v>698103.06338702876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1807</v>
      </c>
      <c r="D33" s="201">
        <v>309037.12961119664</v>
      </c>
      <c r="E33" s="151">
        <v>0</v>
      </c>
      <c r="F33" s="201">
        <v>0</v>
      </c>
      <c r="G33" s="151">
        <v>0</v>
      </c>
      <c r="H33" s="201">
        <v>0</v>
      </c>
      <c r="I33" s="151">
        <v>33</v>
      </c>
      <c r="J33" s="201">
        <v>7175.6828063922903</v>
      </c>
      <c r="K33" s="151">
        <v>36</v>
      </c>
      <c r="L33" s="201">
        <v>29446.896049031951</v>
      </c>
      <c r="M33" s="151">
        <v>2</v>
      </c>
      <c r="N33" s="201">
        <v>1757.0186432653436</v>
      </c>
      <c r="O33" s="151">
        <v>0</v>
      </c>
      <c r="P33" s="201">
        <v>0</v>
      </c>
      <c r="Q33" s="151">
        <v>402</v>
      </c>
      <c r="R33" s="201">
        <v>24615.238990122802</v>
      </c>
      <c r="S33" s="151">
        <v>2280</v>
      </c>
      <c r="T33" s="201">
        <v>372031.96610000904</v>
      </c>
      <c r="U33" s="151">
        <v>1146</v>
      </c>
      <c r="V33" s="201">
        <v>275378.43154023774</v>
      </c>
      <c r="W33" s="151">
        <v>3426</v>
      </c>
      <c r="X33" s="201">
        <v>647410.39764024678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0</v>
      </c>
      <c r="D35" s="201">
        <v>0</v>
      </c>
      <c r="E35" s="151">
        <v>0</v>
      </c>
      <c r="F35" s="201">
        <v>0</v>
      </c>
      <c r="G35" s="151">
        <v>0</v>
      </c>
      <c r="H35" s="201">
        <v>0</v>
      </c>
      <c r="I35" s="151">
        <v>0</v>
      </c>
      <c r="J35" s="201">
        <v>0</v>
      </c>
      <c r="K35" s="151">
        <v>0</v>
      </c>
      <c r="L35" s="201">
        <v>0</v>
      </c>
      <c r="M35" s="151">
        <v>0</v>
      </c>
      <c r="N35" s="201">
        <v>0</v>
      </c>
      <c r="O35" s="151">
        <v>0</v>
      </c>
      <c r="P35" s="201">
        <v>0</v>
      </c>
      <c r="Q35" s="151">
        <v>0</v>
      </c>
      <c r="R35" s="201">
        <v>0</v>
      </c>
      <c r="S35" s="151">
        <v>0</v>
      </c>
      <c r="T35" s="201">
        <v>0</v>
      </c>
      <c r="U35" s="151">
        <v>0</v>
      </c>
      <c r="V35" s="201">
        <v>0</v>
      </c>
      <c r="W35" s="151">
        <v>0</v>
      </c>
      <c r="X35" s="201">
        <v>0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3936</v>
      </c>
      <c r="D36" s="201">
        <v>673544.20170658128</v>
      </c>
      <c r="E36" s="151">
        <v>264</v>
      </c>
      <c r="F36" s="201">
        <v>83063.422755034058</v>
      </c>
      <c r="G36" s="151">
        <v>0</v>
      </c>
      <c r="H36" s="201">
        <v>0</v>
      </c>
      <c r="I36" s="151">
        <v>18</v>
      </c>
      <c r="J36" s="201">
        <v>3992.0103169428289</v>
      </c>
      <c r="K36" s="151">
        <v>20</v>
      </c>
      <c r="L36" s="201">
        <v>16382.038615887514</v>
      </c>
      <c r="M36" s="151">
        <v>2</v>
      </c>
      <c r="N36" s="201">
        <v>977.47304893798434</v>
      </c>
      <c r="O36" s="151">
        <v>0</v>
      </c>
      <c r="P36" s="201">
        <v>0</v>
      </c>
      <c r="Q36" s="151">
        <v>224</v>
      </c>
      <c r="R36" s="201">
        <v>13694.067958947009</v>
      </c>
      <c r="S36" s="151">
        <v>4464</v>
      </c>
      <c r="T36" s="201">
        <v>791653.21440233069</v>
      </c>
      <c r="U36" s="151">
        <v>1022</v>
      </c>
      <c r="V36" s="201">
        <v>245609.34693210997</v>
      </c>
      <c r="W36" s="151">
        <v>5486</v>
      </c>
      <c r="X36" s="201">
        <v>1037262.5613344407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0</v>
      </c>
      <c r="D37" s="201">
        <v>0</v>
      </c>
      <c r="E37" s="151">
        <v>36</v>
      </c>
      <c r="F37" s="201">
        <v>9479.6093429285429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36</v>
      </c>
      <c r="T37" s="201">
        <v>9479.6093429285429</v>
      </c>
      <c r="U37" s="151">
        <v>0</v>
      </c>
      <c r="V37" s="201">
        <v>0</v>
      </c>
      <c r="W37" s="151">
        <v>36</v>
      </c>
      <c r="X37" s="201">
        <v>9479.6093429285429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2646</v>
      </c>
      <c r="D38" s="201">
        <v>452932.01442847057</v>
      </c>
      <c r="E38" s="151">
        <v>147</v>
      </c>
      <c r="F38" s="201">
        <v>45569.620253164554</v>
      </c>
      <c r="G38" s="151">
        <v>0</v>
      </c>
      <c r="H38" s="201">
        <v>0</v>
      </c>
      <c r="I38" s="151">
        <v>81</v>
      </c>
      <c r="J38" s="201">
        <v>17637.532355426425</v>
      </c>
      <c r="K38" s="151">
        <v>89</v>
      </c>
      <c r="L38" s="201">
        <v>72379.255862454011</v>
      </c>
      <c r="M38" s="151">
        <v>1</v>
      </c>
      <c r="N38" s="201">
        <v>4318.6793516114849</v>
      </c>
      <c r="O38" s="151">
        <v>0</v>
      </c>
      <c r="P38" s="201">
        <v>0</v>
      </c>
      <c r="Q38" s="151">
        <v>988</v>
      </c>
      <c r="R38" s="201">
        <v>60503.24210792745</v>
      </c>
      <c r="S38" s="151">
        <v>3952</v>
      </c>
      <c r="T38" s="201">
        <v>653340.34435905446</v>
      </c>
      <c r="U38" s="151">
        <v>98</v>
      </c>
      <c r="V38" s="201">
        <v>22537.878787878788</v>
      </c>
      <c r="W38" s="151">
        <v>4050</v>
      </c>
      <c r="X38" s="201">
        <v>675878.22314693325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2625</v>
      </c>
      <c r="D41" s="201">
        <v>449173.44188516465</v>
      </c>
      <c r="E41" s="151">
        <v>1115</v>
      </c>
      <c r="F41" s="201">
        <v>334189.32811198692</v>
      </c>
      <c r="G41" s="151">
        <v>0</v>
      </c>
      <c r="H41" s="201">
        <v>0</v>
      </c>
      <c r="I41" s="151">
        <v>37</v>
      </c>
      <c r="J41" s="201">
        <v>8183.5635157283014</v>
      </c>
      <c r="K41" s="151">
        <v>41</v>
      </c>
      <c r="L41" s="201">
        <v>33582.942649531527</v>
      </c>
      <c r="M41" s="151">
        <v>2</v>
      </c>
      <c r="N41" s="201">
        <v>2003.805638213523</v>
      </c>
      <c r="O41" s="151">
        <v>0</v>
      </c>
      <c r="P41" s="201">
        <v>0</v>
      </c>
      <c r="Q41" s="151">
        <v>459</v>
      </c>
      <c r="R41" s="201">
        <v>28072.641609945924</v>
      </c>
      <c r="S41" s="151">
        <v>4279</v>
      </c>
      <c r="T41" s="201">
        <v>855205.72341057088</v>
      </c>
      <c r="U41" s="151">
        <v>203</v>
      </c>
      <c r="V41" s="201">
        <v>48378.940817239432</v>
      </c>
      <c r="W41" s="151">
        <v>4482</v>
      </c>
      <c r="X41" s="201">
        <v>903584.66422781034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30041</v>
      </c>
      <c r="D43" s="202">
        <v>5139638.4063497633</v>
      </c>
      <c r="E43" s="155">
        <v>9509</v>
      </c>
      <c r="F43" s="202">
        <v>2854626.5752485283</v>
      </c>
      <c r="G43" s="155">
        <v>0</v>
      </c>
      <c r="H43" s="202">
        <v>0</v>
      </c>
      <c r="I43" s="155">
        <v>570</v>
      </c>
      <c r="J43" s="202">
        <v>124460.773663814</v>
      </c>
      <c r="K43" s="155">
        <v>626</v>
      </c>
      <c r="L43" s="202">
        <v>510750.48370247893</v>
      </c>
      <c r="M43" s="155">
        <v>19</v>
      </c>
      <c r="N43" s="202">
        <v>30475.134643318339</v>
      </c>
      <c r="O43" s="155">
        <v>0</v>
      </c>
      <c r="P43" s="202">
        <v>0</v>
      </c>
      <c r="Q43" s="155">
        <v>6975</v>
      </c>
      <c r="R43" s="202">
        <v>426946.36472799466</v>
      </c>
      <c r="S43" s="155">
        <v>47740</v>
      </c>
      <c r="T43" s="202">
        <v>9086897.7383358981</v>
      </c>
      <c r="U43" s="155">
        <v>15327</v>
      </c>
      <c r="V43" s="202">
        <v>3675495.1951731709</v>
      </c>
      <c r="W43" s="155">
        <v>63067</v>
      </c>
      <c r="X43" s="202">
        <v>12762392.93350907</v>
      </c>
    </row>
    <row r="44" spans="1:24" s="193" customFormat="1" ht="20.25" customHeight="1" x14ac:dyDescent="0.25">
      <c r="A44" s="152" t="s">
        <v>38</v>
      </c>
      <c r="B44" s="153"/>
      <c r="C44" s="154">
        <v>418060</v>
      </c>
      <c r="D44" s="202">
        <v>71535082.252937406</v>
      </c>
      <c r="E44" s="155">
        <v>26896</v>
      </c>
      <c r="F44" s="202">
        <v>8064801.1955798063</v>
      </c>
      <c r="G44" s="155">
        <v>0</v>
      </c>
      <c r="H44" s="202">
        <v>0</v>
      </c>
      <c r="I44" s="155">
        <v>1861</v>
      </c>
      <c r="J44" s="202">
        <v>406238.13664957427</v>
      </c>
      <c r="K44" s="155">
        <v>2040</v>
      </c>
      <c r="L44" s="202">
        <v>1667082.0748118877</v>
      </c>
      <c r="M44" s="155">
        <v>44</v>
      </c>
      <c r="N44" s="202">
        <v>99470.391732314645</v>
      </c>
      <c r="O44" s="155">
        <v>0</v>
      </c>
      <c r="P44" s="202">
        <v>0</v>
      </c>
      <c r="Q44" s="155">
        <v>22764</v>
      </c>
      <c r="R44" s="202">
        <v>1393546.6617369817</v>
      </c>
      <c r="S44" s="155">
        <v>471665</v>
      </c>
      <c r="T44" s="202">
        <v>83166220.713447958</v>
      </c>
      <c r="U44" s="155">
        <v>47149</v>
      </c>
      <c r="V44" s="202">
        <v>11313286.920645837</v>
      </c>
      <c r="W44" s="155">
        <v>518814</v>
      </c>
      <c r="X44" s="202">
        <v>94479507.634093806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57037</v>
      </c>
      <c r="D45" s="201">
        <v>9759993.6290199086</v>
      </c>
      <c r="E45" s="151">
        <v>247</v>
      </c>
      <c r="F45" s="201">
        <v>77551.021393604271</v>
      </c>
      <c r="G45" s="151">
        <v>0</v>
      </c>
      <c r="H45" s="201">
        <v>0</v>
      </c>
      <c r="I45" s="151">
        <v>418</v>
      </c>
      <c r="J45" s="201">
        <v>91127.250503036514</v>
      </c>
      <c r="K45" s="151">
        <v>458</v>
      </c>
      <c r="L45" s="201">
        <v>373959.48862267903</v>
      </c>
      <c r="M45" s="151">
        <v>5</v>
      </c>
      <c r="N45" s="201">
        <v>22313.176649992671</v>
      </c>
      <c r="O45" s="151">
        <v>0</v>
      </c>
      <c r="P45" s="201">
        <v>0</v>
      </c>
      <c r="Q45" s="151">
        <v>5106</v>
      </c>
      <c r="R45" s="201">
        <v>312600.08422429179</v>
      </c>
      <c r="S45" s="151">
        <v>63271</v>
      </c>
      <c r="T45" s="201">
        <v>10637544.650413513</v>
      </c>
      <c r="U45" s="151">
        <v>3347</v>
      </c>
      <c r="V45" s="201">
        <v>803599.31355787569</v>
      </c>
      <c r="W45" s="151">
        <v>66618</v>
      </c>
      <c r="X45" s="201">
        <v>11441143.963971388</v>
      </c>
    </row>
    <row r="46" spans="1:24" s="193" customFormat="1" ht="20.25" customHeight="1" x14ac:dyDescent="0.25">
      <c r="A46" s="152" t="s">
        <v>40</v>
      </c>
      <c r="B46" s="153"/>
      <c r="C46" s="154">
        <v>57037</v>
      </c>
      <c r="D46" s="202">
        <v>9759993.6290199086</v>
      </c>
      <c r="E46" s="155">
        <v>247</v>
      </c>
      <c r="F46" s="202">
        <v>77551.021393604271</v>
      </c>
      <c r="G46" s="155">
        <v>0</v>
      </c>
      <c r="H46" s="202">
        <v>0</v>
      </c>
      <c r="I46" s="155">
        <v>418</v>
      </c>
      <c r="J46" s="202">
        <v>91127.250503036514</v>
      </c>
      <c r="K46" s="155">
        <v>458</v>
      </c>
      <c r="L46" s="202">
        <v>373959.48862267903</v>
      </c>
      <c r="M46" s="155">
        <v>5</v>
      </c>
      <c r="N46" s="202">
        <v>22313.176649992671</v>
      </c>
      <c r="O46" s="155">
        <v>0</v>
      </c>
      <c r="P46" s="202">
        <v>0</v>
      </c>
      <c r="Q46" s="155">
        <v>5106</v>
      </c>
      <c r="R46" s="202">
        <v>312600.08422429179</v>
      </c>
      <c r="S46" s="155">
        <v>63271</v>
      </c>
      <c r="T46" s="202">
        <v>10637544.650413513</v>
      </c>
      <c r="U46" s="155">
        <v>3347</v>
      </c>
      <c r="V46" s="202">
        <v>803599.31355787569</v>
      </c>
      <c r="W46" s="155">
        <v>66618</v>
      </c>
      <c r="X46" s="202">
        <v>11441143.963971388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38031</v>
      </c>
      <c r="D47" s="201">
        <v>6507615.5409661364</v>
      </c>
      <c r="E47" s="151">
        <v>839</v>
      </c>
      <c r="F47" s="201">
        <v>251312.39721649711</v>
      </c>
      <c r="G47" s="151">
        <v>0</v>
      </c>
      <c r="H47" s="201">
        <v>0</v>
      </c>
      <c r="I47" s="151">
        <v>44</v>
      </c>
      <c r="J47" s="201">
        <v>9520.4390303579694</v>
      </c>
      <c r="K47" s="151">
        <v>48</v>
      </c>
      <c r="L47" s="201">
        <v>39069.087365227002</v>
      </c>
      <c r="M47" s="151">
        <v>1</v>
      </c>
      <c r="N47" s="201">
        <v>2331.1494278298646</v>
      </c>
      <c r="O47" s="151">
        <v>0</v>
      </c>
      <c r="P47" s="201">
        <v>0</v>
      </c>
      <c r="Q47" s="151">
        <v>533</v>
      </c>
      <c r="R47" s="201">
        <v>32658.617771453199</v>
      </c>
      <c r="S47" s="151">
        <v>39496</v>
      </c>
      <c r="T47" s="201">
        <v>6842507.2317775013</v>
      </c>
      <c r="U47" s="151">
        <v>360</v>
      </c>
      <c r="V47" s="201">
        <v>87039.297756074884</v>
      </c>
      <c r="W47" s="151">
        <v>39856</v>
      </c>
      <c r="X47" s="201">
        <v>6929546.5295335762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29617</v>
      </c>
      <c r="D49" s="201">
        <v>5067892.4302019496</v>
      </c>
      <c r="E49" s="151">
        <v>95</v>
      </c>
      <c r="F49" s="201">
        <v>29006.029599853831</v>
      </c>
      <c r="G49" s="151">
        <v>0</v>
      </c>
      <c r="H49" s="201">
        <v>0</v>
      </c>
      <c r="I49" s="151">
        <v>5</v>
      </c>
      <c r="J49" s="201">
        <v>1073.1412250914284</v>
      </c>
      <c r="K49" s="151">
        <v>5</v>
      </c>
      <c r="L49" s="201">
        <v>4403.8566020570688</v>
      </c>
      <c r="M49" s="151">
        <v>3</v>
      </c>
      <c r="N49" s="201">
        <v>262.76651159420959</v>
      </c>
      <c r="O49" s="151">
        <v>0</v>
      </c>
      <c r="P49" s="201">
        <v>0</v>
      </c>
      <c r="Q49" s="151">
        <v>60</v>
      </c>
      <c r="R49" s="201">
        <v>3681.2702621480048</v>
      </c>
      <c r="S49" s="151">
        <v>29785</v>
      </c>
      <c r="T49" s="201">
        <v>5106319.4944026945</v>
      </c>
      <c r="U49" s="151">
        <v>506</v>
      </c>
      <c r="V49" s="201">
        <v>121612.32267626512</v>
      </c>
      <c r="W49" s="151">
        <v>30291</v>
      </c>
      <c r="X49" s="201">
        <v>5227931.8170789601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67648</v>
      </c>
      <c r="D51" s="202">
        <v>11575507.971168086</v>
      </c>
      <c r="E51" s="155">
        <v>934</v>
      </c>
      <c r="F51" s="202">
        <v>280318.42681635096</v>
      </c>
      <c r="G51" s="155">
        <v>0</v>
      </c>
      <c r="H51" s="202">
        <v>0</v>
      </c>
      <c r="I51" s="155">
        <v>49</v>
      </c>
      <c r="J51" s="202">
        <v>10593.580255449397</v>
      </c>
      <c r="K51" s="155">
        <v>53</v>
      </c>
      <c r="L51" s="202">
        <v>43472.943967284074</v>
      </c>
      <c r="M51" s="155">
        <v>4</v>
      </c>
      <c r="N51" s="202">
        <v>2593.9159394240742</v>
      </c>
      <c r="O51" s="155">
        <v>0</v>
      </c>
      <c r="P51" s="202">
        <v>0</v>
      </c>
      <c r="Q51" s="155">
        <v>593</v>
      </c>
      <c r="R51" s="202">
        <v>36339.888033601201</v>
      </c>
      <c r="S51" s="155">
        <v>69281</v>
      </c>
      <c r="T51" s="202">
        <v>11948826.726180196</v>
      </c>
      <c r="U51" s="155">
        <v>866</v>
      </c>
      <c r="V51" s="202">
        <v>208651.62043234002</v>
      </c>
      <c r="W51" s="155">
        <v>70147</v>
      </c>
      <c r="X51" s="202">
        <v>12157478.346612535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665</v>
      </c>
      <c r="D53" s="201">
        <v>113473.44477707891</v>
      </c>
      <c r="E53" s="151">
        <v>374</v>
      </c>
      <c r="F53" s="201">
        <v>111514.68380867808</v>
      </c>
      <c r="G53" s="151">
        <v>0</v>
      </c>
      <c r="H53" s="201">
        <v>0</v>
      </c>
      <c r="I53" s="151">
        <v>105</v>
      </c>
      <c r="J53" s="201">
        <v>22893.475790441284</v>
      </c>
      <c r="K53" s="151">
        <v>115</v>
      </c>
      <c r="L53" s="201">
        <v>93948.105008433544</v>
      </c>
      <c r="M53" s="151">
        <v>1</v>
      </c>
      <c r="N53" s="201">
        <v>5605.6357085790196</v>
      </c>
      <c r="O53" s="151">
        <v>0</v>
      </c>
      <c r="P53" s="201">
        <v>0</v>
      </c>
      <c r="Q53" s="151">
        <v>1283</v>
      </c>
      <c r="R53" s="201">
        <v>78533.066901214828</v>
      </c>
      <c r="S53" s="151">
        <v>2543</v>
      </c>
      <c r="T53" s="201">
        <v>425968.41199442564</v>
      </c>
      <c r="U53" s="151">
        <v>407</v>
      </c>
      <c r="V53" s="201">
        <v>98308.103294746194</v>
      </c>
      <c r="W53" s="151">
        <v>2950</v>
      </c>
      <c r="X53" s="201">
        <v>524276.51528917183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665</v>
      </c>
      <c r="D55" s="202">
        <v>113473.44477707891</v>
      </c>
      <c r="E55" s="155">
        <v>374</v>
      </c>
      <c r="F55" s="202">
        <v>111514.68380867808</v>
      </c>
      <c r="G55" s="155">
        <v>0</v>
      </c>
      <c r="H55" s="202">
        <v>0</v>
      </c>
      <c r="I55" s="155">
        <v>105</v>
      </c>
      <c r="J55" s="202">
        <v>22893.475790441284</v>
      </c>
      <c r="K55" s="155">
        <v>115</v>
      </c>
      <c r="L55" s="202">
        <v>93948.105008433544</v>
      </c>
      <c r="M55" s="155">
        <v>1</v>
      </c>
      <c r="N55" s="202">
        <v>5605.6357085790196</v>
      </c>
      <c r="O55" s="155">
        <v>0</v>
      </c>
      <c r="P55" s="202">
        <v>0</v>
      </c>
      <c r="Q55" s="155">
        <v>1283</v>
      </c>
      <c r="R55" s="202">
        <v>78533.066901214828</v>
      </c>
      <c r="S55" s="155">
        <v>2543</v>
      </c>
      <c r="T55" s="202">
        <v>425968.41199442564</v>
      </c>
      <c r="U55" s="155">
        <v>407</v>
      </c>
      <c r="V55" s="202">
        <v>98308.103294746194</v>
      </c>
      <c r="W55" s="155">
        <v>2950</v>
      </c>
      <c r="X55" s="202">
        <v>524276.51528917183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543410</v>
      </c>
      <c r="D58" s="204">
        <v>92984057.29790248</v>
      </c>
      <c r="E58" s="205">
        <v>28451</v>
      </c>
      <c r="F58" s="204">
        <v>8534185.3275984395</v>
      </c>
      <c r="G58" s="205">
        <v>0</v>
      </c>
      <c r="H58" s="204">
        <v>0</v>
      </c>
      <c r="I58" s="205">
        <v>2433</v>
      </c>
      <c r="J58" s="204">
        <v>530852.44319850148</v>
      </c>
      <c r="K58" s="205">
        <v>2666</v>
      </c>
      <c r="L58" s="204">
        <v>2178462.6124102841</v>
      </c>
      <c r="M58" s="205">
        <v>54</v>
      </c>
      <c r="N58" s="204">
        <v>129983.12003031043</v>
      </c>
      <c r="O58" s="205">
        <v>0</v>
      </c>
      <c r="P58" s="204">
        <v>0</v>
      </c>
      <c r="Q58" s="205">
        <v>29746</v>
      </c>
      <c r="R58" s="204">
        <v>1821019.7008960894</v>
      </c>
      <c r="S58" s="205">
        <v>606760</v>
      </c>
      <c r="T58" s="204">
        <v>106178560.50203609</v>
      </c>
      <c r="U58" s="205">
        <v>51769</v>
      </c>
      <c r="V58" s="204">
        <v>12423845.957930798</v>
      </c>
      <c r="W58" s="205">
        <v>658529</v>
      </c>
      <c r="X58" s="204">
        <v>118602406.45996691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12" bottom="0.42" header="0.28000000000000003" footer="0.17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FF9C-6E13-42DD-AE2B-7BE4254B657C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5.140625" style="162" bestFit="1" customWidth="1"/>
    <col min="9" max="9" width="5.5703125" style="162" bestFit="1" customWidth="1"/>
    <col min="10" max="10" width="10.140625" style="162" bestFit="1" customWidth="1"/>
    <col min="11" max="11" width="5.5703125" style="162" bestFit="1" customWidth="1"/>
    <col min="12" max="12" width="11.28515625" style="162" bestFit="1" customWidth="1"/>
    <col min="13" max="13" width="4.42578125" style="162" bestFit="1" customWidth="1"/>
    <col min="14" max="14" width="10.140625" style="162" bestFit="1" customWidth="1"/>
    <col min="15" max="15" width="4.28515625" style="162" bestFit="1" customWidth="1"/>
    <col min="16" max="16" width="5.140625" style="162" bestFit="1" customWidth="1"/>
    <col min="17" max="17" width="6.7109375" style="162" bestFit="1" customWidth="1"/>
    <col min="18" max="18" width="11.28515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200" t="s">
        <v>78</v>
      </c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8" customHeight="1" x14ac:dyDescent="0.3">
      <c r="A4" s="167" t="s">
        <v>63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2619</v>
      </c>
      <c r="D9" s="201">
        <v>448070.94814642583</v>
      </c>
      <c r="E9" s="151">
        <v>1036</v>
      </c>
      <c r="F9" s="201">
        <v>399571.41984448268</v>
      </c>
      <c r="G9" s="151">
        <v>0</v>
      </c>
      <c r="H9" s="201">
        <v>0</v>
      </c>
      <c r="I9" s="151">
        <v>60</v>
      </c>
      <c r="J9" s="201">
        <v>11137.83832282631</v>
      </c>
      <c r="K9" s="151">
        <v>93</v>
      </c>
      <c r="L9" s="201">
        <v>56246.827913125766</v>
      </c>
      <c r="M9" s="151">
        <v>4</v>
      </c>
      <c r="N9" s="201">
        <v>2045.3379406804063</v>
      </c>
      <c r="O9" s="151">
        <v>0</v>
      </c>
      <c r="P9" s="201">
        <v>0</v>
      </c>
      <c r="Q9" s="151">
        <v>336</v>
      </c>
      <c r="R9" s="201">
        <v>70569.995823367513</v>
      </c>
      <c r="S9" s="151">
        <v>4148</v>
      </c>
      <c r="T9" s="201">
        <v>987642.36799090856</v>
      </c>
      <c r="U9" s="151">
        <v>625</v>
      </c>
      <c r="V9" s="201">
        <v>175264.42939726255</v>
      </c>
      <c r="W9" s="151">
        <v>4773</v>
      </c>
      <c r="X9" s="201">
        <v>1162906.7973881711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2411</v>
      </c>
      <c r="D10" s="201">
        <v>412387.74591078743</v>
      </c>
      <c r="E10" s="151">
        <v>267</v>
      </c>
      <c r="F10" s="201">
        <v>102589.97078053701</v>
      </c>
      <c r="G10" s="151">
        <v>0</v>
      </c>
      <c r="H10" s="201">
        <v>0</v>
      </c>
      <c r="I10" s="151">
        <v>3</v>
      </c>
      <c r="J10" s="201">
        <v>242.4194043427681</v>
      </c>
      <c r="K10" s="151">
        <v>2</v>
      </c>
      <c r="L10" s="201">
        <v>1224.2341937147157</v>
      </c>
      <c r="M10" s="151">
        <v>0</v>
      </c>
      <c r="N10" s="201">
        <v>44.517579703346563</v>
      </c>
      <c r="O10" s="151">
        <v>0</v>
      </c>
      <c r="P10" s="201">
        <v>0</v>
      </c>
      <c r="Q10" s="151">
        <v>7</v>
      </c>
      <c r="R10" s="201">
        <v>1535.9835415200407</v>
      </c>
      <c r="S10" s="151">
        <v>2690</v>
      </c>
      <c r="T10" s="201">
        <v>518024.87141060532</v>
      </c>
      <c r="U10" s="151">
        <v>27</v>
      </c>
      <c r="V10" s="201">
        <v>6039.2551585304473</v>
      </c>
      <c r="W10" s="151">
        <v>2717</v>
      </c>
      <c r="X10" s="201">
        <v>524064.12656913575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259</v>
      </c>
      <c r="D11" s="201">
        <v>44382.156146173911</v>
      </c>
      <c r="E11" s="151">
        <v>26</v>
      </c>
      <c r="F11" s="201">
        <v>7520.9193555562924</v>
      </c>
      <c r="G11" s="151">
        <v>0</v>
      </c>
      <c r="H11" s="201">
        <v>0</v>
      </c>
      <c r="I11" s="151">
        <v>3</v>
      </c>
      <c r="J11" s="201">
        <v>241.21165055735045</v>
      </c>
      <c r="K11" s="151">
        <v>2</v>
      </c>
      <c r="L11" s="201">
        <v>1218.1349563797125</v>
      </c>
      <c r="M11" s="151">
        <v>0</v>
      </c>
      <c r="N11" s="201">
        <v>44.295789391015269</v>
      </c>
      <c r="O11" s="151">
        <v>0</v>
      </c>
      <c r="P11" s="201">
        <v>0</v>
      </c>
      <c r="Q11" s="151">
        <v>7</v>
      </c>
      <c r="R11" s="201">
        <v>1528.3311428119446</v>
      </c>
      <c r="S11" s="151">
        <v>297</v>
      </c>
      <c r="T11" s="201">
        <v>54935.049040870224</v>
      </c>
      <c r="U11" s="151">
        <v>258</v>
      </c>
      <c r="V11" s="201">
        <v>72499.114256758432</v>
      </c>
      <c r="W11" s="151">
        <v>555</v>
      </c>
      <c r="X11" s="201">
        <v>127434.16329762866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57263</v>
      </c>
      <c r="D12" s="201">
        <v>9792411.1449603904</v>
      </c>
      <c r="E12" s="151">
        <v>2305</v>
      </c>
      <c r="F12" s="201">
        <v>889103.8292391788</v>
      </c>
      <c r="G12" s="151">
        <v>0</v>
      </c>
      <c r="H12" s="201">
        <v>0</v>
      </c>
      <c r="I12" s="151">
        <v>226</v>
      </c>
      <c r="J12" s="201">
        <v>41965.783680649132</v>
      </c>
      <c r="K12" s="151">
        <v>349</v>
      </c>
      <c r="L12" s="201">
        <v>211930.01231552745</v>
      </c>
      <c r="M12" s="151">
        <v>14</v>
      </c>
      <c r="N12" s="201">
        <v>7706.5411693493879</v>
      </c>
      <c r="O12" s="151">
        <v>0</v>
      </c>
      <c r="P12" s="201">
        <v>0</v>
      </c>
      <c r="Q12" s="151">
        <v>1265</v>
      </c>
      <c r="R12" s="201">
        <v>265897.66283447406</v>
      </c>
      <c r="S12" s="151">
        <v>61422</v>
      </c>
      <c r="T12" s="201">
        <v>11209014.974199569</v>
      </c>
      <c r="U12" s="151">
        <v>1297</v>
      </c>
      <c r="V12" s="201">
        <v>365129.64676184533</v>
      </c>
      <c r="W12" s="151">
        <v>62719</v>
      </c>
      <c r="X12" s="201">
        <v>11574144.620961415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1827</v>
      </c>
      <c r="D13" s="201">
        <v>312408.29608266632</v>
      </c>
      <c r="E13" s="151">
        <v>73</v>
      </c>
      <c r="F13" s="201">
        <v>26759.548408786959</v>
      </c>
      <c r="G13" s="151">
        <v>0</v>
      </c>
      <c r="H13" s="201">
        <v>0</v>
      </c>
      <c r="I13" s="151">
        <v>3</v>
      </c>
      <c r="J13" s="201">
        <v>161.26787286712587</v>
      </c>
      <c r="K13" s="151">
        <v>3</v>
      </c>
      <c r="L13" s="201">
        <v>814.41353610628528</v>
      </c>
      <c r="M13" s="151">
        <v>0</v>
      </c>
      <c r="N13" s="201">
        <v>29.615019488292909</v>
      </c>
      <c r="O13" s="151">
        <v>0</v>
      </c>
      <c r="P13" s="201">
        <v>0</v>
      </c>
      <c r="Q13" s="151">
        <v>5</v>
      </c>
      <c r="R13" s="201">
        <v>1021.8026860160513</v>
      </c>
      <c r="S13" s="151">
        <v>1911</v>
      </c>
      <c r="T13" s="201">
        <v>341194.94360593101</v>
      </c>
      <c r="U13" s="151">
        <v>43</v>
      </c>
      <c r="V13" s="201">
        <v>11456.225734128069</v>
      </c>
      <c r="W13" s="151">
        <v>1954</v>
      </c>
      <c r="X13" s="201">
        <v>352651.1693400591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115858</v>
      </c>
      <c r="D14" s="201">
        <v>19812114.478010111</v>
      </c>
      <c r="E14" s="151">
        <v>12042</v>
      </c>
      <c r="F14" s="201">
        <v>4644984.235755194</v>
      </c>
      <c r="G14" s="151">
        <v>0</v>
      </c>
      <c r="H14" s="201">
        <v>0</v>
      </c>
      <c r="I14" s="151">
        <v>205</v>
      </c>
      <c r="J14" s="201">
        <v>38069.025986623907</v>
      </c>
      <c r="K14" s="151">
        <v>316</v>
      </c>
      <c r="L14" s="201">
        <v>192251.12552599763</v>
      </c>
      <c r="M14" s="151">
        <v>13</v>
      </c>
      <c r="N14" s="201">
        <v>6990.94572558238</v>
      </c>
      <c r="O14" s="151">
        <v>0</v>
      </c>
      <c r="P14" s="201">
        <v>0</v>
      </c>
      <c r="Q14" s="151">
        <v>1148</v>
      </c>
      <c r="R14" s="201">
        <v>241207.57789865197</v>
      </c>
      <c r="S14" s="151">
        <v>129582</v>
      </c>
      <c r="T14" s="201">
        <v>24935617.388902165</v>
      </c>
      <c r="U14" s="151">
        <v>2920</v>
      </c>
      <c r="V14" s="201">
        <v>821768.83855897852</v>
      </c>
      <c r="W14" s="151">
        <v>132502</v>
      </c>
      <c r="X14" s="201">
        <v>25757386.227461144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13175</v>
      </c>
      <c r="D15" s="201">
        <v>2253006.2839223468</v>
      </c>
      <c r="E15" s="151">
        <v>299</v>
      </c>
      <c r="F15" s="201">
        <v>115558.61832680381</v>
      </c>
      <c r="G15" s="151">
        <v>0</v>
      </c>
      <c r="H15" s="201">
        <v>0</v>
      </c>
      <c r="I15" s="151">
        <v>8</v>
      </c>
      <c r="J15" s="201">
        <v>1494.3571753566937</v>
      </c>
      <c r="K15" s="151">
        <v>12</v>
      </c>
      <c r="L15" s="201">
        <v>7546.6036089580803</v>
      </c>
      <c r="M15" s="151">
        <v>3</v>
      </c>
      <c r="N15" s="201">
        <v>274.42178087834259</v>
      </c>
      <c r="O15" s="151">
        <v>0</v>
      </c>
      <c r="P15" s="201">
        <v>0</v>
      </c>
      <c r="Q15" s="151">
        <v>45</v>
      </c>
      <c r="R15" s="201">
        <v>9468.3345696816232</v>
      </c>
      <c r="S15" s="151">
        <v>13542</v>
      </c>
      <c r="T15" s="201">
        <v>2387348.6193840257</v>
      </c>
      <c r="U15" s="151">
        <v>137</v>
      </c>
      <c r="V15" s="201">
        <v>37470.63654246481</v>
      </c>
      <c r="W15" s="151">
        <v>13679</v>
      </c>
      <c r="X15" s="201">
        <v>2424819.2559264903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505</v>
      </c>
      <c r="D17" s="201">
        <v>86502.323639902723</v>
      </c>
      <c r="E17" s="151">
        <v>247</v>
      </c>
      <c r="F17" s="201">
        <v>95144.107127334544</v>
      </c>
      <c r="G17" s="151">
        <v>0</v>
      </c>
      <c r="H17" s="201">
        <v>0</v>
      </c>
      <c r="I17" s="151">
        <v>14</v>
      </c>
      <c r="J17" s="201">
        <v>2581.2674981591758</v>
      </c>
      <c r="K17" s="151">
        <v>21</v>
      </c>
      <c r="L17" s="201">
        <v>13035.57338134006</v>
      </c>
      <c r="M17" s="151">
        <v>3</v>
      </c>
      <c r="N17" s="201">
        <v>474.02055910705877</v>
      </c>
      <c r="O17" s="151">
        <v>0</v>
      </c>
      <c r="P17" s="201">
        <v>0</v>
      </c>
      <c r="Q17" s="151">
        <v>78</v>
      </c>
      <c r="R17" s="201">
        <v>16355.06202229221</v>
      </c>
      <c r="S17" s="151">
        <v>868</v>
      </c>
      <c r="T17" s="201">
        <v>214092.35422813578</v>
      </c>
      <c r="U17" s="151">
        <v>314</v>
      </c>
      <c r="V17" s="201">
        <v>87832.042598037602</v>
      </c>
      <c r="W17" s="151">
        <v>1182</v>
      </c>
      <c r="X17" s="201">
        <v>301924.39682617335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3580</v>
      </c>
      <c r="D18" s="201">
        <v>612262.69180670043</v>
      </c>
      <c r="E18" s="151">
        <v>133</v>
      </c>
      <c r="F18" s="201">
        <v>50182.124760500243</v>
      </c>
      <c r="G18" s="151">
        <v>0</v>
      </c>
      <c r="H18" s="201">
        <v>0</v>
      </c>
      <c r="I18" s="151">
        <v>137</v>
      </c>
      <c r="J18" s="201">
        <v>25471.754319710515</v>
      </c>
      <c r="K18" s="151">
        <v>212</v>
      </c>
      <c r="L18" s="201">
        <v>128634.0616859139</v>
      </c>
      <c r="M18" s="151">
        <v>9</v>
      </c>
      <c r="N18" s="201">
        <v>4677.5993703393606</v>
      </c>
      <c r="O18" s="151">
        <v>0</v>
      </c>
      <c r="P18" s="201">
        <v>0</v>
      </c>
      <c r="Q18" s="151">
        <v>768</v>
      </c>
      <c r="R18" s="201">
        <v>161390.52694559807</v>
      </c>
      <c r="S18" s="151">
        <v>4839</v>
      </c>
      <c r="T18" s="201">
        <v>982618.75888876256</v>
      </c>
      <c r="U18" s="151">
        <v>228</v>
      </c>
      <c r="V18" s="201">
        <v>63837.423533071174</v>
      </c>
      <c r="W18" s="151">
        <v>5067</v>
      </c>
      <c r="X18" s="201">
        <v>1046456.1824218337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52311</v>
      </c>
      <c r="D19" s="201">
        <v>8945462.1554127689</v>
      </c>
      <c r="E19" s="151">
        <v>3378</v>
      </c>
      <c r="F19" s="201">
        <v>1303086.1133823304</v>
      </c>
      <c r="G19" s="151">
        <v>0</v>
      </c>
      <c r="H19" s="201">
        <v>0</v>
      </c>
      <c r="I19" s="151">
        <v>235</v>
      </c>
      <c r="J19" s="201">
        <v>43755.793411103368</v>
      </c>
      <c r="K19" s="151">
        <v>363</v>
      </c>
      <c r="L19" s="201">
        <v>220969.68108727981</v>
      </c>
      <c r="M19" s="151">
        <v>15</v>
      </c>
      <c r="N19" s="201">
        <v>8035.256195530168</v>
      </c>
      <c r="O19" s="151">
        <v>0</v>
      </c>
      <c r="P19" s="201">
        <v>0</v>
      </c>
      <c r="Q19" s="151">
        <v>1319</v>
      </c>
      <c r="R19" s="201">
        <v>277239.26930608664</v>
      </c>
      <c r="S19" s="151">
        <v>57621</v>
      </c>
      <c r="T19" s="201">
        <v>10798548.268795101</v>
      </c>
      <c r="U19" s="151">
        <v>4402</v>
      </c>
      <c r="V19" s="201">
        <v>1238933.7038908263</v>
      </c>
      <c r="W19" s="151">
        <v>62023</v>
      </c>
      <c r="X19" s="201">
        <v>12037481.972685928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52849</v>
      </c>
      <c r="D20" s="201">
        <v>10459913.996547693</v>
      </c>
      <c r="E20" s="151">
        <v>2894</v>
      </c>
      <c r="F20" s="201">
        <v>1116724.7135606913</v>
      </c>
      <c r="G20" s="151">
        <v>0</v>
      </c>
      <c r="H20" s="201">
        <v>0</v>
      </c>
      <c r="I20" s="151">
        <v>321</v>
      </c>
      <c r="J20" s="201">
        <v>59666.991015140949</v>
      </c>
      <c r="K20" s="151">
        <v>496</v>
      </c>
      <c r="L20" s="201">
        <v>301322.2923917452</v>
      </c>
      <c r="M20" s="151">
        <v>20</v>
      </c>
      <c r="N20" s="201">
        <v>10957.16753935932</v>
      </c>
      <c r="O20" s="151">
        <v>0</v>
      </c>
      <c r="P20" s="201">
        <v>0</v>
      </c>
      <c r="Q20" s="151">
        <v>1799</v>
      </c>
      <c r="R20" s="201">
        <v>378053.54905375454</v>
      </c>
      <c r="S20" s="151">
        <v>58379</v>
      </c>
      <c r="T20" s="201">
        <v>12326638.710108384</v>
      </c>
      <c r="U20" s="151">
        <v>11210</v>
      </c>
      <c r="V20" s="201">
        <v>3155049.3311628914</v>
      </c>
      <c r="W20" s="151">
        <v>69589</v>
      </c>
      <c r="X20" s="201">
        <v>15481688.041271275</v>
      </c>
    </row>
    <row r="21" spans="1:24" s="193" customFormat="1" ht="20.25" customHeight="1" x14ac:dyDescent="0.25">
      <c r="A21" s="152" t="s">
        <v>20</v>
      </c>
      <c r="B21" s="153"/>
      <c r="C21" s="154">
        <v>302657</v>
      </c>
      <c r="D21" s="202">
        <v>53178922.220585972</v>
      </c>
      <c r="E21" s="155">
        <v>22700</v>
      </c>
      <c r="F21" s="202">
        <v>8751225.6005413979</v>
      </c>
      <c r="G21" s="155">
        <v>0</v>
      </c>
      <c r="H21" s="202">
        <v>0</v>
      </c>
      <c r="I21" s="155">
        <v>1215</v>
      </c>
      <c r="J21" s="202">
        <v>224787.71033733728</v>
      </c>
      <c r="K21" s="155">
        <v>1869</v>
      </c>
      <c r="L21" s="202">
        <v>1135192.9605960886</v>
      </c>
      <c r="M21" s="155">
        <v>81</v>
      </c>
      <c r="N21" s="202">
        <v>41279.718669409078</v>
      </c>
      <c r="O21" s="155">
        <v>0</v>
      </c>
      <c r="P21" s="202">
        <v>0</v>
      </c>
      <c r="Q21" s="155">
        <v>6777</v>
      </c>
      <c r="R21" s="202">
        <v>1424268.0958242547</v>
      </c>
      <c r="S21" s="155">
        <v>335299</v>
      </c>
      <c r="T21" s="202">
        <v>64755676.306554459</v>
      </c>
      <c r="U21" s="155">
        <v>21461</v>
      </c>
      <c r="V21" s="202">
        <v>6035280.6475947956</v>
      </c>
      <c r="W21" s="155">
        <v>356760</v>
      </c>
      <c r="X21" s="202">
        <v>70790956.954149246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657</v>
      </c>
      <c r="D22" s="201">
        <v>112287.78356177032</v>
      </c>
      <c r="E22" s="151">
        <v>208</v>
      </c>
      <c r="F22" s="201">
        <v>79790.523033668011</v>
      </c>
      <c r="G22" s="151">
        <v>0</v>
      </c>
      <c r="H22" s="201">
        <v>0</v>
      </c>
      <c r="I22" s="151">
        <v>3</v>
      </c>
      <c r="J22" s="201">
        <v>216.67346374673184</v>
      </c>
      <c r="K22" s="151">
        <v>2</v>
      </c>
      <c r="L22" s="201">
        <v>1094.215473008476</v>
      </c>
      <c r="M22" s="151">
        <v>0</v>
      </c>
      <c r="N22" s="201">
        <v>39.789629126828032</v>
      </c>
      <c r="O22" s="151">
        <v>0</v>
      </c>
      <c r="P22" s="201">
        <v>0</v>
      </c>
      <c r="Q22" s="151">
        <v>7</v>
      </c>
      <c r="R22" s="201">
        <v>1372.8557542718329</v>
      </c>
      <c r="S22" s="151">
        <v>877</v>
      </c>
      <c r="T22" s="201">
        <v>194801.84091559224</v>
      </c>
      <c r="U22" s="151">
        <v>854</v>
      </c>
      <c r="V22" s="201">
        <v>240572.21602467351</v>
      </c>
      <c r="W22" s="151">
        <v>1731</v>
      </c>
      <c r="X22" s="201">
        <v>435374.05694026576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0</v>
      </c>
      <c r="D23" s="201">
        <v>0</v>
      </c>
      <c r="E23" s="151">
        <v>0</v>
      </c>
      <c r="F23" s="201">
        <v>0</v>
      </c>
      <c r="G23" s="151">
        <v>0</v>
      </c>
      <c r="H23" s="201">
        <v>0</v>
      </c>
      <c r="I23" s="151">
        <v>0</v>
      </c>
      <c r="J23" s="201">
        <v>0</v>
      </c>
      <c r="K23" s="151">
        <v>0</v>
      </c>
      <c r="L23" s="201">
        <v>0</v>
      </c>
      <c r="M23" s="151">
        <v>0</v>
      </c>
      <c r="N23" s="201">
        <v>0</v>
      </c>
      <c r="O23" s="151">
        <v>0</v>
      </c>
      <c r="P23" s="201">
        <v>0</v>
      </c>
      <c r="Q23" s="151">
        <v>0</v>
      </c>
      <c r="R23" s="201">
        <v>0</v>
      </c>
      <c r="S23" s="151">
        <v>0</v>
      </c>
      <c r="T23" s="201">
        <v>0</v>
      </c>
      <c r="U23" s="151">
        <v>0</v>
      </c>
      <c r="V23" s="201">
        <v>0</v>
      </c>
      <c r="W23" s="151">
        <v>0</v>
      </c>
      <c r="X23" s="201">
        <v>0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0</v>
      </c>
      <c r="D24" s="201">
        <v>0</v>
      </c>
      <c r="E24" s="151">
        <v>0</v>
      </c>
      <c r="F24" s="201">
        <v>0</v>
      </c>
      <c r="G24" s="151">
        <v>0</v>
      </c>
      <c r="H24" s="201">
        <v>0</v>
      </c>
      <c r="I24" s="151">
        <v>0</v>
      </c>
      <c r="J24" s="201">
        <v>0</v>
      </c>
      <c r="K24" s="151">
        <v>0</v>
      </c>
      <c r="L24" s="201">
        <v>0</v>
      </c>
      <c r="M24" s="151">
        <v>0</v>
      </c>
      <c r="N24" s="201">
        <v>0</v>
      </c>
      <c r="O24" s="151">
        <v>0</v>
      </c>
      <c r="P24" s="201">
        <v>0</v>
      </c>
      <c r="Q24" s="151">
        <v>0</v>
      </c>
      <c r="R24" s="201">
        <v>0</v>
      </c>
      <c r="S24" s="151">
        <v>0</v>
      </c>
      <c r="T24" s="201">
        <v>0</v>
      </c>
      <c r="U24" s="151">
        <v>0</v>
      </c>
      <c r="V24" s="201">
        <v>0</v>
      </c>
      <c r="W24" s="151">
        <v>0</v>
      </c>
      <c r="X24" s="201">
        <v>0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92</v>
      </c>
      <c r="D25" s="201">
        <v>14885.674182661553</v>
      </c>
      <c r="E25" s="151">
        <v>17</v>
      </c>
      <c r="F25" s="201">
        <v>5578.8200105101323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109</v>
      </c>
      <c r="T25" s="201">
        <v>20464.494193171686</v>
      </c>
      <c r="U25" s="151">
        <v>235</v>
      </c>
      <c r="V25" s="201">
        <v>65647.096635954586</v>
      </c>
      <c r="W25" s="151">
        <v>344</v>
      </c>
      <c r="X25" s="201">
        <v>86111.590829126275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0</v>
      </c>
      <c r="D26" s="201">
        <v>0</v>
      </c>
      <c r="E26" s="151">
        <v>0</v>
      </c>
      <c r="F26" s="201">
        <v>0</v>
      </c>
      <c r="G26" s="151">
        <v>0</v>
      </c>
      <c r="H26" s="201">
        <v>0</v>
      </c>
      <c r="I26" s="151">
        <v>0</v>
      </c>
      <c r="J26" s="201">
        <v>0</v>
      </c>
      <c r="K26" s="151">
        <v>0</v>
      </c>
      <c r="L26" s="201">
        <v>0</v>
      </c>
      <c r="M26" s="151">
        <v>0</v>
      </c>
      <c r="N26" s="201">
        <v>0</v>
      </c>
      <c r="O26" s="151">
        <v>0</v>
      </c>
      <c r="P26" s="201">
        <v>0</v>
      </c>
      <c r="Q26" s="151">
        <v>0</v>
      </c>
      <c r="R26" s="201">
        <v>0</v>
      </c>
      <c r="S26" s="151">
        <v>0</v>
      </c>
      <c r="T26" s="201">
        <v>0</v>
      </c>
      <c r="U26" s="151">
        <v>0</v>
      </c>
      <c r="V26" s="201">
        <v>0</v>
      </c>
      <c r="W26" s="151">
        <v>0</v>
      </c>
      <c r="X26" s="201">
        <v>0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59</v>
      </c>
      <c r="D27" s="201">
        <v>9238.1338220376492</v>
      </c>
      <c r="E27" s="151">
        <v>17</v>
      </c>
      <c r="F27" s="201">
        <v>5594.7316519132946</v>
      </c>
      <c r="G27" s="151">
        <v>0</v>
      </c>
      <c r="H27" s="201">
        <v>0</v>
      </c>
      <c r="I27" s="151">
        <v>3</v>
      </c>
      <c r="J27" s="201">
        <v>429.74907889693077</v>
      </c>
      <c r="K27" s="151">
        <v>4</v>
      </c>
      <c r="L27" s="201">
        <v>2170.2615701469567</v>
      </c>
      <c r="M27" s="151">
        <v>3</v>
      </c>
      <c r="N27" s="201">
        <v>78.918554082342027</v>
      </c>
      <c r="O27" s="151">
        <v>0</v>
      </c>
      <c r="P27" s="201">
        <v>0</v>
      </c>
      <c r="Q27" s="151">
        <v>13</v>
      </c>
      <c r="R27" s="201">
        <v>2722.9153291530843</v>
      </c>
      <c r="S27" s="151">
        <v>99</v>
      </c>
      <c r="T27" s="201">
        <v>20234.71000623026</v>
      </c>
      <c r="U27" s="151">
        <v>134</v>
      </c>
      <c r="V27" s="201">
        <v>36559.81562958307</v>
      </c>
      <c r="W27" s="151">
        <v>233</v>
      </c>
      <c r="X27" s="201">
        <v>56794.525635813334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3615</v>
      </c>
      <c r="D29" s="201">
        <v>618263.95349336648</v>
      </c>
      <c r="E29" s="151">
        <v>635</v>
      </c>
      <c r="F29" s="201">
        <v>245287.03162757758</v>
      </c>
      <c r="G29" s="151">
        <v>0</v>
      </c>
      <c r="H29" s="201">
        <v>0</v>
      </c>
      <c r="I29" s="151">
        <v>65</v>
      </c>
      <c r="J29" s="201">
        <v>11997.151180314884</v>
      </c>
      <c r="K29" s="151">
        <v>100</v>
      </c>
      <c r="L29" s="201">
        <v>60586.415274493673</v>
      </c>
      <c r="M29" s="151">
        <v>4</v>
      </c>
      <c r="N29" s="201">
        <v>2203.1410205414072</v>
      </c>
      <c r="O29" s="151">
        <v>0</v>
      </c>
      <c r="P29" s="201">
        <v>0</v>
      </c>
      <c r="Q29" s="151">
        <v>362</v>
      </c>
      <c r="R29" s="201">
        <v>76014.652408088572</v>
      </c>
      <c r="S29" s="151">
        <v>4781</v>
      </c>
      <c r="T29" s="201">
        <v>1014352.3450043824</v>
      </c>
      <c r="U29" s="151">
        <v>459</v>
      </c>
      <c r="V29" s="201">
        <v>128350.2331679307</v>
      </c>
      <c r="W29" s="151">
        <v>5240</v>
      </c>
      <c r="X29" s="201">
        <v>1142702.578172313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1554</v>
      </c>
      <c r="D30" s="201">
        <v>265807.29595813708</v>
      </c>
      <c r="E30" s="151">
        <v>1551</v>
      </c>
      <c r="F30" s="201">
        <v>598070.70498041634</v>
      </c>
      <c r="G30" s="151">
        <v>0</v>
      </c>
      <c r="H30" s="201">
        <v>0</v>
      </c>
      <c r="I30" s="151">
        <v>7</v>
      </c>
      <c r="J30" s="201">
        <v>1217.8969872160365</v>
      </c>
      <c r="K30" s="151">
        <v>10</v>
      </c>
      <c r="L30" s="201">
        <v>6150.4611819927759</v>
      </c>
      <c r="M30" s="151">
        <v>3</v>
      </c>
      <c r="N30" s="201">
        <v>223.65299653238336</v>
      </c>
      <c r="O30" s="151">
        <v>0</v>
      </c>
      <c r="P30" s="201">
        <v>0</v>
      </c>
      <c r="Q30" s="151">
        <v>37</v>
      </c>
      <c r="R30" s="201">
        <v>7716.6666286567079</v>
      </c>
      <c r="S30" s="151">
        <v>3162</v>
      </c>
      <c r="T30" s="201">
        <v>879186.6787329514</v>
      </c>
      <c r="U30" s="151">
        <v>3663</v>
      </c>
      <c r="V30" s="201">
        <v>1030619.9754334091</v>
      </c>
      <c r="W30" s="151">
        <v>6825</v>
      </c>
      <c r="X30" s="201">
        <v>1909806.6541663604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3005</v>
      </c>
      <c r="D31" s="201">
        <v>514046.32347367273</v>
      </c>
      <c r="E31" s="151">
        <v>2279</v>
      </c>
      <c r="F31" s="201">
        <v>879133.95832626941</v>
      </c>
      <c r="G31" s="151">
        <v>0</v>
      </c>
      <c r="H31" s="201">
        <v>0</v>
      </c>
      <c r="I31" s="151">
        <v>65</v>
      </c>
      <c r="J31" s="201">
        <v>12177.721005118421</v>
      </c>
      <c r="K31" s="151">
        <v>101</v>
      </c>
      <c r="L31" s="201">
        <v>61498.304957899534</v>
      </c>
      <c r="M31" s="151">
        <v>4</v>
      </c>
      <c r="N31" s="201">
        <v>2236.3006250272952</v>
      </c>
      <c r="O31" s="151">
        <v>0</v>
      </c>
      <c r="P31" s="201">
        <v>0</v>
      </c>
      <c r="Q31" s="151">
        <v>367</v>
      </c>
      <c r="R31" s="201">
        <v>77158.753391858103</v>
      </c>
      <c r="S31" s="151">
        <v>5821</v>
      </c>
      <c r="T31" s="201">
        <v>1546251.3617798456</v>
      </c>
      <c r="U31" s="151">
        <v>15391</v>
      </c>
      <c r="V31" s="201">
        <v>4331577.8315625992</v>
      </c>
      <c r="W31" s="151">
        <v>21212</v>
      </c>
      <c r="X31" s="201">
        <v>5877829.1933424454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4779</v>
      </c>
      <c r="D32" s="201">
        <v>817366.08727721265</v>
      </c>
      <c r="E32" s="151">
        <v>85</v>
      </c>
      <c r="F32" s="201">
        <v>31406.401664572571</v>
      </c>
      <c r="G32" s="151">
        <v>0</v>
      </c>
      <c r="H32" s="201">
        <v>0</v>
      </c>
      <c r="I32" s="151">
        <v>8</v>
      </c>
      <c r="J32" s="201">
        <v>1491.3533630158047</v>
      </c>
      <c r="K32" s="151">
        <v>12</v>
      </c>
      <c r="L32" s="201">
        <v>7531.4341558807237</v>
      </c>
      <c r="M32" s="151">
        <v>3</v>
      </c>
      <c r="N32" s="201">
        <v>273.87016474158179</v>
      </c>
      <c r="O32" s="151">
        <v>0</v>
      </c>
      <c r="P32" s="201">
        <v>0</v>
      </c>
      <c r="Q32" s="151">
        <v>45</v>
      </c>
      <c r="R32" s="201">
        <v>9449.3022387923993</v>
      </c>
      <c r="S32" s="151">
        <v>4932</v>
      </c>
      <c r="T32" s="201">
        <v>867518.44886421564</v>
      </c>
      <c r="U32" s="151">
        <v>436</v>
      </c>
      <c r="V32" s="201">
        <v>122316.64208628889</v>
      </c>
      <c r="W32" s="151">
        <v>5368</v>
      </c>
      <c r="X32" s="201">
        <v>989835.09095050453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0</v>
      </c>
      <c r="D33" s="201">
        <v>0</v>
      </c>
      <c r="E33" s="151">
        <v>0</v>
      </c>
      <c r="F33" s="201">
        <v>0</v>
      </c>
      <c r="G33" s="151">
        <v>0</v>
      </c>
      <c r="H33" s="201">
        <v>0</v>
      </c>
      <c r="I33" s="151">
        <v>0</v>
      </c>
      <c r="J33" s="201">
        <v>0</v>
      </c>
      <c r="K33" s="151">
        <v>0</v>
      </c>
      <c r="L33" s="201">
        <v>0</v>
      </c>
      <c r="M33" s="151">
        <v>0</v>
      </c>
      <c r="N33" s="201">
        <v>0</v>
      </c>
      <c r="O33" s="151">
        <v>0</v>
      </c>
      <c r="P33" s="201">
        <v>0</v>
      </c>
      <c r="Q33" s="151">
        <v>0</v>
      </c>
      <c r="R33" s="201">
        <v>0</v>
      </c>
      <c r="S33" s="151">
        <v>0</v>
      </c>
      <c r="T33" s="201">
        <v>0</v>
      </c>
      <c r="U33" s="151">
        <v>0</v>
      </c>
      <c r="V33" s="201">
        <v>0</v>
      </c>
      <c r="W33" s="151">
        <v>0</v>
      </c>
      <c r="X33" s="201">
        <v>0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2593</v>
      </c>
      <c r="D34" s="201">
        <v>443331.36716183653</v>
      </c>
      <c r="E34" s="151">
        <v>2380</v>
      </c>
      <c r="F34" s="201">
        <v>918258.39507276949</v>
      </c>
      <c r="G34" s="151">
        <v>0</v>
      </c>
      <c r="H34" s="201">
        <v>0</v>
      </c>
      <c r="I34" s="151">
        <v>100</v>
      </c>
      <c r="J34" s="201">
        <v>18554.383458063465</v>
      </c>
      <c r="K34" s="151">
        <v>154</v>
      </c>
      <c r="L34" s="201">
        <v>93700.876521164595</v>
      </c>
      <c r="M34" s="151">
        <v>6</v>
      </c>
      <c r="N34" s="201">
        <v>3407.3025081477422</v>
      </c>
      <c r="O34" s="151">
        <v>0</v>
      </c>
      <c r="P34" s="201">
        <v>0</v>
      </c>
      <c r="Q34" s="151">
        <v>559</v>
      </c>
      <c r="R34" s="201">
        <v>117561.66009854885</v>
      </c>
      <c r="S34" s="151">
        <v>5792</v>
      </c>
      <c r="T34" s="201">
        <v>1594813.9848205307</v>
      </c>
      <c r="U34" s="151">
        <v>6810</v>
      </c>
      <c r="V34" s="201">
        <v>1916228.8459032266</v>
      </c>
      <c r="W34" s="151">
        <v>12602</v>
      </c>
      <c r="X34" s="201">
        <v>3511042.8307237574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17</v>
      </c>
      <c r="D35" s="201">
        <v>2366.9691875799963</v>
      </c>
      <c r="E35" s="151">
        <v>416</v>
      </c>
      <c r="F35" s="201">
        <v>160721.47287837314</v>
      </c>
      <c r="G35" s="151">
        <v>0</v>
      </c>
      <c r="H35" s="201">
        <v>0</v>
      </c>
      <c r="I35" s="151">
        <v>3</v>
      </c>
      <c r="J35" s="201">
        <v>297.15309617048121</v>
      </c>
      <c r="K35" s="151">
        <v>2</v>
      </c>
      <c r="L35" s="201">
        <v>1500.6429954993532</v>
      </c>
      <c r="M35" s="151">
        <v>3</v>
      </c>
      <c r="N35" s="201">
        <v>54.568802686113187</v>
      </c>
      <c r="O35" s="151">
        <v>0</v>
      </c>
      <c r="P35" s="201">
        <v>0</v>
      </c>
      <c r="Q35" s="151">
        <v>9</v>
      </c>
      <c r="R35" s="201">
        <v>1882.7794180379399</v>
      </c>
      <c r="S35" s="151">
        <v>450</v>
      </c>
      <c r="T35" s="201">
        <v>166823.58637834704</v>
      </c>
      <c r="U35" s="151">
        <v>137</v>
      </c>
      <c r="V35" s="201">
        <v>37311.714035653422</v>
      </c>
      <c r="W35" s="151">
        <v>587</v>
      </c>
      <c r="X35" s="201">
        <v>204135.30041400043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7715</v>
      </c>
      <c r="D36" s="201">
        <v>1319218.94224016</v>
      </c>
      <c r="E36" s="151">
        <v>604</v>
      </c>
      <c r="F36" s="201">
        <v>233089.86914077841</v>
      </c>
      <c r="G36" s="151">
        <v>0</v>
      </c>
      <c r="H36" s="201">
        <v>0</v>
      </c>
      <c r="I36" s="151">
        <v>21</v>
      </c>
      <c r="J36" s="201">
        <v>3936.1221649185422</v>
      </c>
      <c r="K36" s="151">
        <v>33</v>
      </c>
      <c r="L36" s="201">
        <v>19877.679998413983</v>
      </c>
      <c r="M36" s="151">
        <v>3</v>
      </c>
      <c r="N36" s="201">
        <v>722.82428328678316</v>
      </c>
      <c r="O36" s="151">
        <v>0</v>
      </c>
      <c r="P36" s="201">
        <v>0</v>
      </c>
      <c r="Q36" s="151">
        <v>119</v>
      </c>
      <c r="R36" s="201">
        <v>24939.500528508219</v>
      </c>
      <c r="S36" s="151">
        <v>8495</v>
      </c>
      <c r="T36" s="201">
        <v>1601784.9383560659</v>
      </c>
      <c r="U36" s="151">
        <v>1143</v>
      </c>
      <c r="V36" s="201">
        <v>321540.79880441615</v>
      </c>
      <c r="W36" s="151">
        <v>9638</v>
      </c>
      <c r="X36" s="201">
        <v>1923325.7371604822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1081</v>
      </c>
      <c r="D37" s="201">
        <v>184909.58295607803</v>
      </c>
      <c r="E37" s="151">
        <v>681</v>
      </c>
      <c r="F37" s="201">
        <v>262778.84823730949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1762</v>
      </c>
      <c r="T37" s="201">
        <v>447688.43119338754</v>
      </c>
      <c r="U37" s="151">
        <v>291</v>
      </c>
      <c r="V37" s="201">
        <v>81174.141344581192</v>
      </c>
      <c r="W37" s="151">
        <v>2053</v>
      </c>
      <c r="X37" s="201">
        <v>528862.57253796875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0</v>
      </c>
      <c r="D39" s="201">
        <v>0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0</v>
      </c>
      <c r="T39" s="201">
        <v>0</v>
      </c>
      <c r="U39" s="151">
        <v>0</v>
      </c>
      <c r="V39" s="201">
        <v>0</v>
      </c>
      <c r="W39" s="151">
        <v>0</v>
      </c>
      <c r="X39" s="201">
        <v>0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0</v>
      </c>
      <c r="D40" s="201">
        <v>0</v>
      </c>
      <c r="E40" s="151">
        <v>0</v>
      </c>
      <c r="F40" s="201">
        <v>0</v>
      </c>
      <c r="G40" s="151">
        <v>0</v>
      </c>
      <c r="H40" s="201">
        <v>0</v>
      </c>
      <c r="I40" s="151">
        <v>0</v>
      </c>
      <c r="J40" s="201">
        <v>0</v>
      </c>
      <c r="K40" s="151">
        <v>0</v>
      </c>
      <c r="L40" s="201">
        <v>0</v>
      </c>
      <c r="M40" s="151">
        <v>0</v>
      </c>
      <c r="N40" s="201">
        <v>0</v>
      </c>
      <c r="O40" s="151">
        <v>0</v>
      </c>
      <c r="P40" s="201">
        <v>0</v>
      </c>
      <c r="Q40" s="151">
        <v>0</v>
      </c>
      <c r="R40" s="201">
        <v>0</v>
      </c>
      <c r="S40" s="151">
        <v>0</v>
      </c>
      <c r="T40" s="201">
        <v>0</v>
      </c>
      <c r="U40" s="151">
        <v>0</v>
      </c>
      <c r="V40" s="201">
        <v>0</v>
      </c>
      <c r="W40" s="151">
        <v>0</v>
      </c>
      <c r="X40" s="201">
        <v>0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6</v>
      </c>
      <c r="D41" s="201">
        <v>644.57047426759766</v>
      </c>
      <c r="E41" s="151">
        <v>0</v>
      </c>
      <c r="F41" s="201">
        <v>0</v>
      </c>
      <c r="G41" s="151">
        <v>0</v>
      </c>
      <c r="H41" s="201">
        <v>0</v>
      </c>
      <c r="I41" s="151">
        <v>0</v>
      </c>
      <c r="J41" s="201">
        <v>46.619389405325485</v>
      </c>
      <c r="K41" s="151">
        <v>3</v>
      </c>
      <c r="L41" s="201">
        <v>235.43103224279341</v>
      </c>
      <c r="M41" s="151">
        <v>0</v>
      </c>
      <c r="N41" s="201">
        <v>8.5611231873107307</v>
      </c>
      <c r="O41" s="151">
        <v>0</v>
      </c>
      <c r="P41" s="201">
        <v>0</v>
      </c>
      <c r="Q41" s="151">
        <v>3</v>
      </c>
      <c r="R41" s="201">
        <v>295.38318121203599</v>
      </c>
      <c r="S41" s="151">
        <v>12</v>
      </c>
      <c r="T41" s="201">
        <v>1230.5652003150633</v>
      </c>
      <c r="U41" s="151">
        <v>6</v>
      </c>
      <c r="V41" s="201">
        <v>437.59845965342203</v>
      </c>
      <c r="W41" s="151">
        <v>18</v>
      </c>
      <c r="X41" s="201">
        <v>1668.163659968485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67</v>
      </c>
      <c r="F42" s="201">
        <v>24227.530694669069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67</v>
      </c>
      <c r="T42" s="201">
        <v>24227.530694669069</v>
      </c>
      <c r="U42" s="151">
        <v>931</v>
      </c>
      <c r="V42" s="201">
        <v>261558.07461158195</v>
      </c>
      <c r="W42" s="151">
        <v>998</v>
      </c>
      <c r="X42" s="201">
        <v>285785.60530625103</v>
      </c>
    </row>
    <row r="43" spans="1:24" s="193" customFormat="1" ht="20.25" customHeight="1" x14ac:dyDescent="0.25">
      <c r="A43" s="152" t="s">
        <v>37</v>
      </c>
      <c r="B43" s="153"/>
      <c r="C43" s="154">
        <v>25173</v>
      </c>
      <c r="D43" s="202">
        <v>4302366.6837887801</v>
      </c>
      <c r="E43" s="155">
        <v>8940</v>
      </c>
      <c r="F43" s="202">
        <v>3443938.2873188271</v>
      </c>
      <c r="G43" s="155">
        <v>0</v>
      </c>
      <c r="H43" s="202">
        <v>0</v>
      </c>
      <c r="I43" s="155">
        <v>275</v>
      </c>
      <c r="J43" s="202">
        <v>50364.823186866626</v>
      </c>
      <c r="K43" s="155">
        <v>421</v>
      </c>
      <c r="L43" s="202">
        <v>254345.72316074293</v>
      </c>
      <c r="M43" s="155">
        <v>29</v>
      </c>
      <c r="N43" s="202">
        <v>9248.9297073597882</v>
      </c>
      <c r="O43" s="155">
        <v>0</v>
      </c>
      <c r="P43" s="202">
        <v>0</v>
      </c>
      <c r="Q43" s="155">
        <v>1521</v>
      </c>
      <c r="R43" s="202">
        <v>319114.46897712775</v>
      </c>
      <c r="S43" s="155">
        <v>36359</v>
      </c>
      <c r="T43" s="202">
        <v>8379378.9161397032</v>
      </c>
      <c r="U43" s="155">
        <v>30490</v>
      </c>
      <c r="V43" s="202">
        <v>8573894.9836995527</v>
      </c>
      <c r="W43" s="155">
        <v>66849</v>
      </c>
      <c r="X43" s="202">
        <v>16953273.899839256</v>
      </c>
    </row>
    <row r="44" spans="1:24" s="193" customFormat="1" ht="20.25" customHeight="1" x14ac:dyDescent="0.25">
      <c r="A44" s="152" t="s">
        <v>38</v>
      </c>
      <c r="B44" s="153"/>
      <c r="C44" s="154">
        <v>327830</v>
      </c>
      <c r="D44" s="202">
        <v>57481288.904374748</v>
      </c>
      <c r="E44" s="155">
        <v>31640</v>
      </c>
      <c r="F44" s="202">
        <v>12195163.887860224</v>
      </c>
      <c r="G44" s="155">
        <v>0</v>
      </c>
      <c r="H44" s="202">
        <v>0</v>
      </c>
      <c r="I44" s="155">
        <v>1490</v>
      </c>
      <c r="J44" s="202">
        <v>275152.53352420393</v>
      </c>
      <c r="K44" s="155">
        <v>2290</v>
      </c>
      <c r="L44" s="202">
        <v>1389538.6837568316</v>
      </c>
      <c r="M44" s="155">
        <v>110</v>
      </c>
      <c r="N44" s="202">
        <v>50528.648376768862</v>
      </c>
      <c r="O44" s="155">
        <v>0</v>
      </c>
      <c r="P44" s="202">
        <v>0</v>
      </c>
      <c r="Q44" s="155">
        <v>8298</v>
      </c>
      <c r="R44" s="202">
        <v>1743382.5648013826</v>
      </c>
      <c r="S44" s="155">
        <v>371658</v>
      </c>
      <c r="T44" s="202">
        <v>73135055.222694159</v>
      </c>
      <c r="U44" s="155">
        <v>51951</v>
      </c>
      <c r="V44" s="202">
        <v>14609175.631294347</v>
      </c>
      <c r="W44" s="155">
        <v>423609</v>
      </c>
      <c r="X44" s="202">
        <v>87744230.853988498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33946</v>
      </c>
      <c r="D45" s="201">
        <v>5804986.9750304008</v>
      </c>
      <c r="E45" s="151">
        <v>0</v>
      </c>
      <c r="F45" s="201">
        <v>0</v>
      </c>
      <c r="G45" s="151">
        <v>0</v>
      </c>
      <c r="H45" s="201">
        <v>0</v>
      </c>
      <c r="I45" s="151">
        <v>578</v>
      </c>
      <c r="J45" s="201">
        <v>107400.58382725371</v>
      </c>
      <c r="K45" s="151">
        <v>892</v>
      </c>
      <c r="L45" s="201">
        <v>542380.12630514137</v>
      </c>
      <c r="M45" s="151">
        <v>36</v>
      </c>
      <c r="N45" s="201">
        <v>19722.901570846774</v>
      </c>
      <c r="O45" s="151">
        <v>0</v>
      </c>
      <c r="P45" s="201">
        <v>0</v>
      </c>
      <c r="Q45" s="151">
        <v>3237</v>
      </c>
      <c r="R45" s="201">
        <v>680496.38829675817</v>
      </c>
      <c r="S45" s="151">
        <v>38689</v>
      </c>
      <c r="T45" s="201">
        <v>7154986.9750304008</v>
      </c>
      <c r="U45" s="151">
        <v>3305</v>
      </c>
      <c r="V45" s="201">
        <v>930093.66135736543</v>
      </c>
      <c r="W45" s="151">
        <v>41994</v>
      </c>
      <c r="X45" s="201">
        <v>8085080.6363877654</v>
      </c>
    </row>
    <row r="46" spans="1:24" s="193" customFormat="1" ht="20.25" customHeight="1" x14ac:dyDescent="0.25">
      <c r="A46" s="152" t="s">
        <v>40</v>
      </c>
      <c r="B46" s="153"/>
      <c r="C46" s="154">
        <v>33946</v>
      </c>
      <c r="D46" s="202">
        <v>5804986.9750304008</v>
      </c>
      <c r="E46" s="155">
        <v>0</v>
      </c>
      <c r="F46" s="202">
        <v>0</v>
      </c>
      <c r="G46" s="155">
        <v>0</v>
      </c>
      <c r="H46" s="202">
        <v>0</v>
      </c>
      <c r="I46" s="155">
        <v>578</v>
      </c>
      <c r="J46" s="202">
        <v>107400.58382725371</v>
      </c>
      <c r="K46" s="155">
        <v>892</v>
      </c>
      <c r="L46" s="202">
        <v>542380.12630514137</v>
      </c>
      <c r="M46" s="155">
        <v>36</v>
      </c>
      <c r="N46" s="202">
        <v>19722.901570846774</v>
      </c>
      <c r="O46" s="155">
        <v>0</v>
      </c>
      <c r="P46" s="202">
        <v>0</v>
      </c>
      <c r="Q46" s="155">
        <v>3237</v>
      </c>
      <c r="R46" s="202">
        <v>680496.38829675817</v>
      </c>
      <c r="S46" s="155">
        <v>38689</v>
      </c>
      <c r="T46" s="202">
        <v>7154986.9750304008</v>
      </c>
      <c r="U46" s="155">
        <v>3305</v>
      </c>
      <c r="V46" s="202">
        <v>930093.66135736543</v>
      </c>
      <c r="W46" s="155">
        <v>41994</v>
      </c>
      <c r="X46" s="202">
        <v>8085080.6363877654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0</v>
      </c>
      <c r="D49" s="201">
        <v>0</v>
      </c>
      <c r="E49" s="151">
        <v>0</v>
      </c>
      <c r="F49" s="201">
        <v>0</v>
      </c>
      <c r="G49" s="151">
        <v>0</v>
      </c>
      <c r="H49" s="201">
        <v>0</v>
      </c>
      <c r="I49" s="151">
        <v>0</v>
      </c>
      <c r="J49" s="201">
        <v>0</v>
      </c>
      <c r="K49" s="151">
        <v>0</v>
      </c>
      <c r="L49" s="201">
        <v>0</v>
      </c>
      <c r="M49" s="151">
        <v>0</v>
      </c>
      <c r="N49" s="201">
        <v>0</v>
      </c>
      <c r="O49" s="151">
        <v>0</v>
      </c>
      <c r="P49" s="201">
        <v>0</v>
      </c>
      <c r="Q49" s="151">
        <v>0</v>
      </c>
      <c r="R49" s="201">
        <v>0</v>
      </c>
      <c r="S49" s="151">
        <v>0</v>
      </c>
      <c r="T49" s="201">
        <v>0</v>
      </c>
      <c r="U49" s="151">
        <v>0</v>
      </c>
      <c r="V49" s="201">
        <v>0</v>
      </c>
      <c r="W49" s="151">
        <v>0</v>
      </c>
      <c r="X49" s="201">
        <v>0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202406</v>
      </c>
      <c r="D50" s="201">
        <v>33190279.725180414</v>
      </c>
      <c r="E50" s="151">
        <v>11030</v>
      </c>
      <c r="F50" s="201">
        <v>4255064.0876712268</v>
      </c>
      <c r="G50" s="151">
        <v>0</v>
      </c>
      <c r="H50" s="201">
        <v>0</v>
      </c>
      <c r="I50" s="151">
        <v>294</v>
      </c>
      <c r="J50" s="201">
        <v>54725.79953675632</v>
      </c>
      <c r="K50" s="151">
        <v>455</v>
      </c>
      <c r="L50" s="201">
        <v>276368.94518783485</v>
      </c>
      <c r="M50" s="151">
        <v>18</v>
      </c>
      <c r="N50" s="201">
        <v>10049.77365286392</v>
      </c>
      <c r="O50" s="151">
        <v>0</v>
      </c>
      <c r="P50" s="201">
        <v>0</v>
      </c>
      <c r="Q50" s="151">
        <v>1650</v>
      </c>
      <c r="R50" s="201">
        <v>346745.87050023995</v>
      </c>
      <c r="S50" s="151">
        <v>215853</v>
      </c>
      <c r="T50" s="201">
        <v>38133234.201729335</v>
      </c>
      <c r="U50" s="151">
        <v>19981</v>
      </c>
      <c r="V50" s="201">
        <v>5623811.5937183034</v>
      </c>
      <c r="W50" s="151">
        <v>235834</v>
      </c>
      <c r="X50" s="201">
        <v>43757045.79544764</v>
      </c>
    </row>
    <row r="51" spans="1:24" s="193" customFormat="1" ht="20.25" customHeight="1" x14ac:dyDescent="0.25">
      <c r="A51" s="152" t="s">
        <v>41</v>
      </c>
      <c r="B51" s="153"/>
      <c r="C51" s="154">
        <v>202406</v>
      </c>
      <c r="D51" s="202">
        <v>33190279.725180414</v>
      </c>
      <c r="E51" s="155">
        <v>11030</v>
      </c>
      <c r="F51" s="202">
        <v>4255064.0876712268</v>
      </c>
      <c r="G51" s="155">
        <v>0</v>
      </c>
      <c r="H51" s="202">
        <v>0</v>
      </c>
      <c r="I51" s="155">
        <v>294</v>
      </c>
      <c r="J51" s="202">
        <v>54725.79953675632</v>
      </c>
      <c r="K51" s="155">
        <v>455</v>
      </c>
      <c r="L51" s="202">
        <v>276368.94518783485</v>
      </c>
      <c r="M51" s="155">
        <v>18</v>
      </c>
      <c r="N51" s="202">
        <v>10049.77365286392</v>
      </c>
      <c r="O51" s="155">
        <v>0</v>
      </c>
      <c r="P51" s="202">
        <v>0</v>
      </c>
      <c r="Q51" s="155">
        <v>1650</v>
      </c>
      <c r="R51" s="202">
        <v>346745.87050023995</v>
      </c>
      <c r="S51" s="155">
        <v>215853</v>
      </c>
      <c r="T51" s="202">
        <v>38133234.201729335</v>
      </c>
      <c r="U51" s="155">
        <v>19981</v>
      </c>
      <c r="V51" s="202">
        <v>5623811.5937183034</v>
      </c>
      <c r="W51" s="155">
        <v>235834</v>
      </c>
      <c r="X51" s="202">
        <v>43757045.79544764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9653</v>
      </c>
      <c r="D53" s="201">
        <v>1650755.7356119296</v>
      </c>
      <c r="E53" s="151">
        <v>739</v>
      </c>
      <c r="F53" s="201">
        <v>285149.06181368418</v>
      </c>
      <c r="G53" s="151">
        <v>0</v>
      </c>
      <c r="H53" s="201">
        <v>0</v>
      </c>
      <c r="I53" s="151">
        <v>577</v>
      </c>
      <c r="J53" s="201">
        <v>107271.52403137504</v>
      </c>
      <c r="K53" s="151">
        <v>891</v>
      </c>
      <c r="L53" s="201">
        <v>541728.36571041145</v>
      </c>
      <c r="M53" s="151">
        <v>36</v>
      </c>
      <c r="N53" s="201">
        <v>19699.20120013964</v>
      </c>
      <c r="O53" s="151">
        <v>0</v>
      </c>
      <c r="P53" s="201">
        <v>0</v>
      </c>
      <c r="Q53" s="151">
        <v>3233</v>
      </c>
      <c r="R53" s="201">
        <v>679678.65787258279</v>
      </c>
      <c r="S53" s="151">
        <v>15129</v>
      </c>
      <c r="T53" s="201">
        <v>3284282.546240123</v>
      </c>
      <c r="U53" s="151">
        <v>1868</v>
      </c>
      <c r="V53" s="201">
        <v>525841.49599287624</v>
      </c>
      <c r="W53" s="151">
        <v>16997</v>
      </c>
      <c r="X53" s="201">
        <v>3810124.0422329996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9653</v>
      </c>
      <c r="D55" s="202">
        <v>1650755.7356119296</v>
      </c>
      <c r="E55" s="155">
        <v>739</v>
      </c>
      <c r="F55" s="202">
        <v>285149.06181368418</v>
      </c>
      <c r="G55" s="155">
        <v>0</v>
      </c>
      <c r="H55" s="202">
        <v>0</v>
      </c>
      <c r="I55" s="155">
        <v>577</v>
      </c>
      <c r="J55" s="202">
        <v>107271.52403137504</v>
      </c>
      <c r="K55" s="155">
        <v>891</v>
      </c>
      <c r="L55" s="202">
        <v>541728.36571041145</v>
      </c>
      <c r="M55" s="155">
        <v>36</v>
      </c>
      <c r="N55" s="202">
        <v>19699.20120013964</v>
      </c>
      <c r="O55" s="155">
        <v>0</v>
      </c>
      <c r="P55" s="202">
        <v>0</v>
      </c>
      <c r="Q55" s="155">
        <v>3233</v>
      </c>
      <c r="R55" s="202">
        <v>679678.65787258279</v>
      </c>
      <c r="S55" s="155">
        <v>15129</v>
      </c>
      <c r="T55" s="202">
        <v>3284282.546240123</v>
      </c>
      <c r="U55" s="155">
        <v>1868</v>
      </c>
      <c r="V55" s="202">
        <v>525841.49599287624</v>
      </c>
      <c r="W55" s="155">
        <v>16997</v>
      </c>
      <c r="X55" s="202">
        <v>3810124.0422329996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573835</v>
      </c>
      <c r="D58" s="204">
        <v>98127311.340197489</v>
      </c>
      <c r="E58" s="205">
        <v>43409</v>
      </c>
      <c r="F58" s="204">
        <v>16735377.037345134</v>
      </c>
      <c r="G58" s="205">
        <v>0</v>
      </c>
      <c r="H58" s="204">
        <v>0</v>
      </c>
      <c r="I58" s="205">
        <v>2939</v>
      </c>
      <c r="J58" s="204">
        <v>544550.44091958902</v>
      </c>
      <c r="K58" s="205">
        <v>4528</v>
      </c>
      <c r="L58" s="204">
        <v>2750016.1209602193</v>
      </c>
      <c r="M58" s="205">
        <v>200</v>
      </c>
      <c r="N58" s="204">
        <v>100000.52480061921</v>
      </c>
      <c r="O58" s="205">
        <v>0</v>
      </c>
      <c r="P58" s="204">
        <v>0</v>
      </c>
      <c r="Q58" s="205">
        <v>16418</v>
      </c>
      <c r="R58" s="204">
        <v>3450303.4814709635</v>
      </c>
      <c r="S58" s="205">
        <v>641329</v>
      </c>
      <c r="T58" s="204">
        <v>121707558.94569401</v>
      </c>
      <c r="U58" s="205">
        <v>77105</v>
      </c>
      <c r="V58" s="204">
        <v>21688922.382362895</v>
      </c>
      <c r="W58" s="205">
        <v>718434</v>
      </c>
      <c r="X58" s="204">
        <v>143396481.3280569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13" bottom="0.39" header="0.12" footer="0.18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229A9-B6A6-4163-8115-22CEBFB3A562}">
  <dimension ref="A1:X61"/>
  <sheetViews>
    <sheetView showGridLines="0" zoomScaleNormal="100" workbookViewId="0">
      <pane xSplit="2" ySplit="8" topLeftCell="C9" activePane="bottomRight" state="frozen"/>
      <selection activeCell="C3" sqref="C3:V3"/>
      <selection pane="topRight" activeCell="C3" sqref="C3:V3"/>
      <selection pane="bottomLeft" activeCell="C3" sqref="C3:V3"/>
      <selection pane="bottomRight" activeCell="C3" sqref="C3:V3"/>
    </sheetView>
  </sheetViews>
  <sheetFormatPr defaultRowHeight="14.25" x14ac:dyDescent="0.3"/>
  <cols>
    <col min="1" max="1" width="4.28515625" style="162" customWidth="1"/>
    <col min="2" max="2" width="18.5703125" style="162" customWidth="1"/>
    <col min="3" max="3" width="7.85546875" style="162" bestFit="1" customWidth="1"/>
    <col min="4" max="4" width="13.140625" style="162" bestFit="1" customWidth="1"/>
    <col min="5" max="5" width="6.7109375" style="162" bestFit="1" customWidth="1"/>
    <col min="6" max="6" width="13.140625" style="162" bestFit="1" customWidth="1"/>
    <col min="7" max="7" width="4.28515625" style="162" bestFit="1" customWidth="1"/>
    <col min="8" max="8" width="8.42578125" style="162" bestFit="1" customWidth="1"/>
    <col min="9" max="9" width="5.5703125" style="162" bestFit="1" customWidth="1"/>
    <col min="10" max="10" width="10.140625" style="162" bestFit="1" customWidth="1"/>
    <col min="11" max="11" width="6.7109375" style="162" bestFit="1" customWidth="1"/>
    <col min="12" max="12" width="11.28515625" style="162" bestFit="1" customWidth="1"/>
    <col min="13" max="13" width="4.28515625" style="162" bestFit="1" customWidth="1"/>
    <col min="14" max="14" width="8.42578125" style="162" bestFit="1" customWidth="1"/>
    <col min="15" max="15" width="4.28515625" style="162" bestFit="1" customWidth="1"/>
    <col min="16" max="16" width="5.140625" style="162" bestFit="1" customWidth="1"/>
    <col min="17" max="17" width="5.5703125" style="162" bestFit="1" customWidth="1"/>
    <col min="18" max="18" width="10.140625" style="162" bestFit="1" customWidth="1"/>
    <col min="19" max="19" width="8.7109375" style="162" bestFit="1" customWidth="1"/>
    <col min="20" max="20" width="14.28515625" style="162" bestFit="1" customWidth="1"/>
    <col min="21" max="21" width="6.7109375" style="162" bestFit="1" customWidth="1"/>
    <col min="22" max="22" width="13.140625" style="162" bestFit="1" customWidth="1"/>
    <col min="23" max="23" width="7.85546875" style="162" bestFit="1" customWidth="1"/>
    <col min="24" max="24" width="14.28515625" style="162" bestFit="1" customWidth="1"/>
    <col min="25" max="16384" width="9.140625" style="162"/>
  </cols>
  <sheetData>
    <row r="1" spans="1:24" x14ac:dyDescent="0.3">
      <c r="A1" s="199" t="s">
        <v>132</v>
      </c>
      <c r="S1" s="162" t="s">
        <v>133</v>
      </c>
    </row>
    <row r="2" spans="1:24" ht="14.25" customHeight="1" x14ac:dyDescent="0.3">
      <c r="A2" s="163" t="s">
        <v>47</v>
      </c>
      <c r="B2" s="163"/>
      <c r="C2" s="164"/>
      <c r="D2" s="164"/>
      <c r="E2" s="164"/>
      <c r="F2" s="164"/>
      <c r="G2" s="164" t="s">
        <v>51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  <c r="V2" s="165"/>
      <c r="W2" s="165"/>
      <c r="X2" s="165"/>
    </row>
    <row r="3" spans="1:24" ht="33.75" customHeight="1" x14ac:dyDescent="0.3">
      <c r="A3" s="166" t="s">
        <v>185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65"/>
    </row>
    <row r="4" spans="1:24" ht="11.25" customHeight="1" x14ac:dyDescent="0.3">
      <c r="A4" s="167" t="s">
        <v>107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9"/>
      <c r="X4" s="169"/>
    </row>
    <row r="5" spans="1:24" ht="19.5" customHeight="1" x14ac:dyDescent="0.3">
      <c r="A5" s="146" t="s">
        <v>129</v>
      </c>
      <c r="B5" s="170" t="s">
        <v>1</v>
      </c>
      <c r="C5" s="171" t="s">
        <v>191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74" t="s">
        <v>6</v>
      </c>
      <c r="V5" s="175"/>
      <c r="W5" s="176" t="s">
        <v>179</v>
      </c>
      <c r="X5" s="176"/>
    </row>
    <row r="6" spans="1:24" ht="16.5" customHeight="1" x14ac:dyDescent="0.3">
      <c r="A6" s="147"/>
      <c r="B6" s="177"/>
      <c r="C6" s="178" t="s">
        <v>2</v>
      </c>
      <c r="D6" s="178"/>
      <c r="E6" s="179" t="s">
        <v>3</v>
      </c>
      <c r="F6" s="179"/>
      <c r="G6" s="180" t="s">
        <v>4</v>
      </c>
      <c r="H6" s="180"/>
      <c r="I6" s="181" t="s">
        <v>48</v>
      </c>
      <c r="J6" s="181"/>
      <c r="K6" s="181" t="s">
        <v>49</v>
      </c>
      <c r="L6" s="181"/>
      <c r="M6" s="181" t="s">
        <v>64</v>
      </c>
      <c r="N6" s="181"/>
      <c r="O6" s="181" t="s">
        <v>65</v>
      </c>
      <c r="P6" s="181"/>
      <c r="Q6" s="181" t="s">
        <v>50</v>
      </c>
      <c r="R6" s="181"/>
      <c r="S6" s="182" t="s">
        <v>5</v>
      </c>
      <c r="T6" s="182"/>
      <c r="U6" s="183"/>
      <c r="V6" s="184"/>
      <c r="W6" s="176"/>
      <c r="X6" s="176"/>
    </row>
    <row r="7" spans="1:24" ht="30.75" customHeight="1" x14ac:dyDescent="0.3">
      <c r="A7" s="147"/>
      <c r="B7" s="177"/>
      <c r="C7" s="178"/>
      <c r="D7" s="178"/>
      <c r="E7" s="179"/>
      <c r="F7" s="179"/>
      <c r="G7" s="180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2"/>
      <c r="U7" s="185"/>
      <c r="V7" s="186"/>
      <c r="W7" s="176"/>
      <c r="X7" s="176"/>
    </row>
    <row r="8" spans="1:24" x14ac:dyDescent="0.3">
      <c r="A8" s="147"/>
      <c r="B8" s="177"/>
      <c r="C8" s="187" t="s">
        <v>46</v>
      </c>
      <c r="D8" s="187" t="s">
        <v>7</v>
      </c>
      <c r="E8" s="188" t="s">
        <v>46</v>
      </c>
      <c r="F8" s="188" t="s">
        <v>7</v>
      </c>
      <c r="G8" s="189" t="s">
        <v>46</v>
      </c>
      <c r="H8" s="189" t="s">
        <v>7</v>
      </c>
      <c r="I8" s="190" t="s">
        <v>46</v>
      </c>
      <c r="J8" s="190" t="s">
        <v>7</v>
      </c>
      <c r="K8" s="190" t="s">
        <v>46</v>
      </c>
      <c r="L8" s="190" t="s">
        <v>7</v>
      </c>
      <c r="M8" s="190" t="s">
        <v>46</v>
      </c>
      <c r="N8" s="190" t="s">
        <v>7</v>
      </c>
      <c r="O8" s="190" t="s">
        <v>46</v>
      </c>
      <c r="P8" s="190" t="s">
        <v>7</v>
      </c>
      <c r="Q8" s="190" t="s">
        <v>46</v>
      </c>
      <c r="R8" s="190" t="s">
        <v>7</v>
      </c>
      <c r="S8" s="191" t="s">
        <v>46</v>
      </c>
      <c r="T8" s="191" t="s">
        <v>7</v>
      </c>
      <c r="U8" s="191" t="s">
        <v>46</v>
      </c>
      <c r="V8" s="191" t="s">
        <v>7</v>
      </c>
      <c r="W8" s="192" t="s">
        <v>46</v>
      </c>
      <c r="X8" s="192" t="s">
        <v>7</v>
      </c>
    </row>
    <row r="9" spans="1:24" s="193" customFormat="1" ht="20.25" customHeight="1" x14ac:dyDescent="0.25">
      <c r="A9" s="148">
        <v>1</v>
      </c>
      <c r="B9" s="149" t="s">
        <v>8</v>
      </c>
      <c r="C9" s="150">
        <v>45517</v>
      </c>
      <c r="D9" s="201">
        <v>9383092.7751243357</v>
      </c>
      <c r="E9" s="151">
        <v>1549</v>
      </c>
      <c r="F9" s="201">
        <v>986366.74033881351</v>
      </c>
      <c r="G9" s="151">
        <v>0</v>
      </c>
      <c r="H9" s="201">
        <v>0</v>
      </c>
      <c r="I9" s="151">
        <v>98</v>
      </c>
      <c r="J9" s="201">
        <v>18341.302103755894</v>
      </c>
      <c r="K9" s="151">
        <v>442</v>
      </c>
      <c r="L9" s="201">
        <v>196103.12018778955</v>
      </c>
      <c r="M9" s="151">
        <v>2</v>
      </c>
      <c r="N9" s="201">
        <v>1317.7079230167121</v>
      </c>
      <c r="O9" s="151">
        <v>0</v>
      </c>
      <c r="P9" s="201">
        <v>0</v>
      </c>
      <c r="Q9" s="151">
        <v>381</v>
      </c>
      <c r="R9" s="201">
        <v>22737.869785437866</v>
      </c>
      <c r="S9" s="151">
        <v>47989</v>
      </c>
      <c r="T9" s="201">
        <v>10607959.515463149</v>
      </c>
      <c r="U9" s="151">
        <v>2732</v>
      </c>
      <c r="V9" s="201">
        <v>811946.51398873073</v>
      </c>
      <c r="W9" s="151">
        <v>50721</v>
      </c>
      <c r="X9" s="201">
        <v>11419906.029451879</v>
      </c>
    </row>
    <row r="10" spans="1:24" s="193" customFormat="1" ht="20.25" customHeight="1" x14ac:dyDescent="0.25">
      <c r="A10" s="148">
        <v>2</v>
      </c>
      <c r="B10" s="149" t="s">
        <v>9</v>
      </c>
      <c r="C10" s="150">
        <v>10938</v>
      </c>
      <c r="D10" s="201">
        <v>2254691.1225090018</v>
      </c>
      <c r="E10" s="151">
        <v>653</v>
      </c>
      <c r="F10" s="201">
        <v>415162.40167462337</v>
      </c>
      <c r="G10" s="151">
        <v>0</v>
      </c>
      <c r="H10" s="201">
        <v>0</v>
      </c>
      <c r="I10" s="151">
        <v>30</v>
      </c>
      <c r="J10" s="201">
        <v>5568.3742549986091</v>
      </c>
      <c r="K10" s="151">
        <v>134</v>
      </c>
      <c r="L10" s="201">
        <v>59536.425473029696</v>
      </c>
      <c r="M10" s="151">
        <v>3</v>
      </c>
      <c r="N10" s="201">
        <v>400.05288788255632</v>
      </c>
      <c r="O10" s="151">
        <v>0</v>
      </c>
      <c r="P10" s="201">
        <v>0</v>
      </c>
      <c r="Q10" s="151">
        <v>116</v>
      </c>
      <c r="R10" s="201">
        <v>6903.1614010008288</v>
      </c>
      <c r="S10" s="151">
        <v>11874</v>
      </c>
      <c r="T10" s="201">
        <v>2742261.5382005367</v>
      </c>
      <c r="U10" s="151">
        <v>262</v>
      </c>
      <c r="V10" s="201">
        <v>76957.365734416555</v>
      </c>
      <c r="W10" s="151">
        <v>12136</v>
      </c>
      <c r="X10" s="201">
        <v>2819218.9039349533</v>
      </c>
    </row>
    <row r="11" spans="1:24" s="193" customFormat="1" ht="20.25" customHeight="1" x14ac:dyDescent="0.25">
      <c r="A11" s="148">
        <v>3</v>
      </c>
      <c r="B11" s="149" t="s">
        <v>10</v>
      </c>
      <c r="C11" s="150">
        <v>1144</v>
      </c>
      <c r="D11" s="201">
        <v>235899.65597148848</v>
      </c>
      <c r="E11" s="151">
        <v>160</v>
      </c>
      <c r="F11" s="201">
        <v>100875.82310230265</v>
      </c>
      <c r="G11" s="151">
        <v>0</v>
      </c>
      <c r="H11" s="201">
        <v>0</v>
      </c>
      <c r="I11" s="151">
        <v>44</v>
      </c>
      <c r="J11" s="201">
        <v>8203.2409400834513</v>
      </c>
      <c r="K11" s="151">
        <v>198</v>
      </c>
      <c r="L11" s="201">
        <v>87708.120988485258</v>
      </c>
      <c r="M11" s="151">
        <v>3</v>
      </c>
      <c r="N11" s="201">
        <v>589.35159128912039</v>
      </c>
      <c r="O11" s="151">
        <v>0</v>
      </c>
      <c r="P11" s="201">
        <v>0</v>
      </c>
      <c r="Q11" s="151">
        <v>170</v>
      </c>
      <c r="R11" s="201">
        <v>10169.628266250214</v>
      </c>
      <c r="S11" s="151">
        <v>1719</v>
      </c>
      <c r="T11" s="201">
        <v>443445.8208598991</v>
      </c>
      <c r="U11" s="151">
        <v>217</v>
      </c>
      <c r="V11" s="201">
        <v>63674.639729086164</v>
      </c>
      <c r="W11" s="151">
        <v>1936</v>
      </c>
      <c r="X11" s="201">
        <v>507120.4605889853</v>
      </c>
    </row>
    <row r="12" spans="1:24" s="193" customFormat="1" ht="20.25" customHeight="1" x14ac:dyDescent="0.25">
      <c r="A12" s="148">
        <v>4</v>
      </c>
      <c r="B12" s="149" t="s">
        <v>11</v>
      </c>
      <c r="C12" s="150">
        <v>34489</v>
      </c>
      <c r="D12" s="201">
        <v>7109447.5402113292</v>
      </c>
      <c r="E12" s="151">
        <v>1638</v>
      </c>
      <c r="F12" s="201">
        <v>1042929.3635659313</v>
      </c>
      <c r="G12" s="151">
        <v>0</v>
      </c>
      <c r="H12" s="201">
        <v>0</v>
      </c>
      <c r="I12" s="151">
        <v>258</v>
      </c>
      <c r="J12" s="201">
        <v>48448.722538223104</v>
      </c>
      <c r="K12" s="151">
        <v>1168</v>
      </c>
      <c r="L12" s="201">
        <v>518008.24200548179</v>
      </c>
      <c r="M12" s="151">
        <v>4</v>
      </c>
      <c r="N12" s="201">
        <v>3480.7379098554666</v>
      </c>
      <c r="O12" s="151">
        <v>0</v>
      </c>
      <c r="P12" s="201">
        <v>0</v>
      </c>
      <c r="Q12" s="151">
        <v>1007</v>
      </c>
      <c r="R12" s="201">
        <v>60062.297546439644</v>
      </c>
      <c r="S12" s="151">
        <v>38564</v>
      </c>
      <c r="T12" s="201">
        <v>8782376.9037772603</v>
      </c>
      <c r="U12" s="151">
        <v>985</v>
      </c>
      <c r="V12" s="201">
        <v>292681.88359759486</v>
      </c>
      <c r="W12" s="151">
        <v>39549</v>
      </c>
      <c r="X12" s="201">
        <v>9075058.787374856</v>
      </c>
    </row>
    <row r="13" spans="1:24" s="193" customFormat="1" ht="20.25" customHeight="1" x14ac:dyDescent="0.25">
      <c r="A13" s="148">
        <v>5</v>
      </c>
      <c r="B13" s="149" t="s">
        <v>12</v>
      </c>
      <c r="C13" s="150">
        <v>2168</v>
      </c>
      <c r="D13" s="201">
        <v>447047.4080257538</v>
      </c>
      <c r="E13" s="151">
        <v>27</v>
      </c>
      <c r="F13" s="201">
        <v>15892.133552816709</v>
      </c>
      <c r="G13" s="151">
        <v>0</v>
      </c>
      <c r="H13" s="201">
        <v>0</v>
      </c>
      <c r="I13" s="151">
        <v>16</v>
      </c>
      <c r="J13" s="201">
        <v>3011.1280749887596</v>
      </c>
      <c r="K13" s="151">
        <v>73</v>
      </c>
      <c r="L13" s="201">
        <v>32194.639587198588</v>
      </c>
      <c r="M13" s="151">
        <v>3</v>
      </c>
      <c r="N13" s="201">
        <v>216.33073263747372</v>
      </c>
      <c r="O13" s="151">
        <v>0</v>
      </c>
      <c r="P13" s="201">
        <v>0</v>
      </c>
      <c r="Q13" s="151">
        <v>63</v>
      </c>
      <c r="R13" s="201">
        <v>3732.9213427191826</v>
      </c>
      <c r="S13" s="151">
        <v>2350</v>
      </c>
      <c r="T13" s="201">
        <v>502094.56131611456</v>
      </c>
      <c r="U13" s="151">
        <v>64</v>
      </c>
      <c r="V13" s="201">
        <v>18236.998961010555</v>
      </c>
      <c r="W13" s="151">
        <v>2414</v>
      </c>
      <c r="X13" s="201">
        <v>520331.5602771251</v>
      </c>
    </row>
    <row r="14" spans="1:24" s="193" customFormat="1" ht="20.25" customHeight="1" x14ac:dyDescent="0.25">
      <c r="A14" s="148">
        <v>6</v>
      </c>
      <c r="B14" s="149" t="s">
        <v>13</v>
      </c>
      <c r="C14" s="150">
        <v>17431</v>
      </c>
      <c r="D14" s="201">
        <v>3593127.9145576241</v>
      </c>
      <c r="E14" s="151">
        <v>2079</v>
      </c>
      <c r="F14" s="201">
        <v>1323377.9994331757</v>
      </c>
      <c r="G14" s="151">
        <v>0</v>
      </c>
      <c r="H14" s="201">
        <v>0</v>
      </c>
      <c r="I14" s="151">
        <v>127</v>
      </c>
      <c r="J14" s="201">
        <v>23778.681005662787</v>
      </c>
      <c r="K14" s="151">
        <v>573</v>
      </c>
      <c r="L14" s="201">
        <v>254238.95821473352</v>
      </c>
      <c r="M14" s="151">
        <v>2</v>
      </c>
      <c r="N14" s="201">
        <v>1708.3496135005857</v>
      </c>
      <c r="O14" s="151">
        <v>0</v>
      </c>
      <c r="P14" s="201">
        <v>0</v>
      </c>
      <c r="Q14" s="151">
        <v>494</v>
      </c>
      <c r="R14" s="201">
        <v>29478.635121849209</v>
      </c>
      <c r="S14" s="151">
        <v>20706</v>
      </c>
      <c r="T14" s="201">
        <v>5225710.5379465465</v>
      </c>
      <c r="U14" s="151">
        <v>840</v>
      </c>
      <c r="V14" s="201">
        <v>249486.42511044678</v>
      </c>
      <c r="W14" s="151">
        <v>21546</v>
      </c>
      <c r="X14" s="201">
        <v>5475196.9630569927</v>
      </c>
    </row>
    <row r="15" spans="1:24" s="193" customFormat="1" ht="20.25" customHeight="1" x14ac:dyDescent="0.25">
      <c r="A15" s="148">
        <v>7</v>
      </c>
      <c r="B15" s="149" t="s">
        <v>105</v>
      </c>
      <c r="C15" s="150">
        <v>9316</v>
      </c>
      <c r="D15" s="201">
        <v>1920405.6603252236</v>
      </c>
      <c r="E15" s="151">
        <v>158</v>
      </c>
      <c r="F15" s="201">
        <v>99209.489045841212</v>
      </c>
      <c r="G15" s="151">
        <v>0</v>
      </c>
      <c r="H15" s="201">
        <v>0</v>
      </c>
      <c r="I15" s="151">
        <v>3</v>
      </c>
      <c r="J15" s="201">
        <v>820.48690893949163</v>
      </c>
      <c r="K15" s="151">
        <v>20</v>
      </c>
      <c r="L15" s="201">
        <v>8772.5528976113583</v>
      </c>
      <c r="M15" s="151">
        <v>3</v>
      </c>
      <c r="N15" s="201">
        <v>58.946856364121601</v>
      </c>
      <c r="O15" s="151">
        <v>0</v>
      </c>
      <c r="P15" s="201">
        <v>0</v>
      </c>
      <c r="Q15" s="151">
        <v>17</v>
      </c>
      <c r="R15" s="201">
        <v>1017.1646696938827</v>
      </c>
      <c r="S15" s="151">
        <v>9517</v>
      </c>
      <c r="T15" s="201">
        <v>2030284.3007036736</v>
      </c>
      <c r="U15" s="151">
        <v>87</v>
      </c>
      <c r="V15" s="201">
        <v>25095.013464219552</v>
      </c>
      <c r="W15" s="151">
        <v>9604</v>
      </c>
      <c r="X15" s="201">
        <v>2055379.3141678933</v>
      </c>
    </row>
    <row r="16" spans="1:24" s="193" customFormat="1" ht="20.25" customHeight="1" x14ac:dyDescent="0.25">
      <c r="A16" s="148">
        <v>8</v>
      </c>
      <c r="B16" s="149" t="s">
        <v>15</v>
      </c>
      <c r="C16" s="150">
        <v>0</v>
      </c>
      <c r="D16" s="201">
        <v>0</v>
      </c>
      <c r="E16" s="151">
        <v>0</v>
      </c>
      <c r="F16" s="201">
        <v>0</v>
      </c>
      <c r="G16" s="151">
        <v>0</v>
      </c>
      <c r="H16" s="201">
        <v>0</v>
      </c>
      <c r="I16" s="151">
        <v>0</v>
      </c>
      <c r="J16" s="201">
        <v>0</v>
      </c>
      <c r="K16" s="151">
        <v>0</v>
      </c>
      <c r="L16" s="201">
        <v>0</v>
      </c>
      <c r="M16" s="151">
        <v>0</v>
      </c>
      <c r="N16" s="201">
        <v>0</v>
      </c>
      <c r="O16" s="151">
        <v>0</v>
      </c>
      <c r="P16" s="201">
        <v>0</v>
      </c>
      <c r="Q16" s="151">
        <v>0</v>
      </c>
      <c r="R16" s="201">
        <v>0</v>
      </c>
      <c r="S16" s="151">
        <v>0</v>
      </c>
      <c r="T16" s="201">
        <v>0</v>
      </c>
      <c r="U16" s="151">
        <v>0</v>
      </c>
      <c r="V16" s="201">
        <v>0</v>
      </c>
      <c r="W16" s="151">
        <v>0</v>
      </c>
      <c r="X16" s="201">
        <v>0</v>
      </c>
    </row>
    <row r="17" spans="1:24" s="193" customFormat="1" ht="20.25" customHeight="1" x14ac:dyDescent="0.25">
      <c r="A17" s="148">
        <v>9</v>
      </c>
      <c r="B17" s="149" t="s">
        <v>16</v>
      </c>
      <c r="C17" s="150">
        <v>1252</v>
      </c>
      <c r="D17" s="201">
        <v>258047.96200319278</v>
      </c>
      <c r="E17" s="151">
        <v>583</v>
      </c>
      <c r="F17" s="201">
        <v>371346.88039279432</v>
      </c>
      <c r="G17" s="151">
        <v>0</v>
      </c>
      <c r="H17" s="201">
        <v>0</v>
      </c>
      <c r="I17" s="151">
        <v>180</v>
      </c>
      <c r="J17" s="201">
        <v>33684.933069717743</v>
      </c>
      <c r="K17" s="151">
        <v>812</v>
      </c>
      <c r="L17" s="201">
        <v>360155.48083338101</v>
      </c>
      <c r="M17" s="151">
        <v>3</v>
      </c>
      <c r="N17" s="201">
        <v>2420.0519102275343</v>
      </c>
      <c r="O17" s="151">
        <v>0</v>
      </c>
      <c r="P17" s="201">
        <v>0</v>
      </c>
      <c r="Q17" s="151">
        <v>700</v>
      </c>
      <c r="R17" s="201">
        <v>41759.500908803406</v>
      </c>
      <c r="S17" s="151">
        <v>3530</v>
      </c>
      <c r="T17" s="201">
        <v>1067414.8091181167</v>
      </c>
      <c r="U17" s="151">
        <v>444</v>
      </c>
      <c r="V17" s="201">
        <v>131370.77849070745</v>
      </c>
      <c r="W17" s="151">
        <v>3974</v>
      </c>
      <c r="X17" s="201">
        <v>1198785.5876088243</v>
      </c>
    </row>
    <row r="18" spans="1:24" s="193" customFormat="1" ht="20.25" customHeight="1" x14ac:dyDescent="0.25">
      <c r="A18" s="148">
        <v>10</v>
      </c>
      <c r="B18" s="149" t="s">
        <v>17</v>
      </c>
      <c r="C18" s="150">
        <v>87</v>
      </c>
      <c r="D18" s="201">
        <v>17703.35302849831</v>
      </c>
      <c r="E18" s="151">
        <v>13</v>
      </c>
      <c r="F18" s="201">
        <v>6330.3139032741119</v>
      </c>
      <c r="G18" s="151">
        <v>0</v>
      </c>
      <c r="H18" s="201">
        <v>0</v>
      </c>
      <c r="I18" s="151">
        <v>42</v>
      </c>
      <c r="J18" s="201">
        <v>7821.442826708485</v>
      </c>
      <c r="K18" s="151">
        <v>189</v>
      </c>
      <c r="L18" s="201">
        <v>83625.978897858527</v>
      </c>
      <c r="M18" s="151">
        <v>3</v>
      </c>
      <c r="N18" s="201">
        <v>561.92178308133759</v>
      </c>
      <c r="O18" s="151">
        <v>0</v>
      </c>
      <c r="P18" s="201">
        <v>0</v>
      </c>
      <c r="Q18" s="151">
        <v>163</v>
      </c>
      <c r="R18" s="201">
        <v>9696.3098651281853</v>
      </c>
      <c r="S18" s="151">
        <v>497</v>
      </c>
      <c r="T18" s="201">
        <v>125739.32030454896</v>
      </c>
      <c r="U18" s="151">
        <v>20</v>
      </c>
      <c r="V18" s="201">
        <v>4306.8726521562276</v>
      </c>
      <c r="W18" s="151">
        <v>517</v>
      </c>
      <c r="X18" s="201">
        <v>130046.19295670518</v>
      </c>
    </row>
    <row r="19" spans="1:24" s="193" customFormat="1" ht="20.25" customHeight="1" x14ac:dyDescent="0.25">
      <c r="A19" s="148">
        <v>11</v>
      </c>
      <c r="B19" s="149" t="s">
        <v>18</v>
      </c>
      <c r="C19" s="150">
        <v>104483</v>
      </c>
      <c r="D19" s="201">
        <v>21538372.754202668</v>
      </c>
      <c r="E19" s="151">
        <v>5406</v>
      </c>
      <c r="F19" s="201">
        <v>3441387.2072530095</v>
      </c>
      <c r="G19" s="151">
        <v>1</v>
      </c>
      <c r="H19" s="201">
        <v>20000</v>
      </c>
      <c r="I19" s="151">
        <v>287</v>
      </c>
      <c r="J19" s="201">
        <v>53831.913931359006</v>
      </c>
      <c r="K19" s="151">
        <v>1298</v>
      </c>
      <c r="L19" s="201">
        <v>575564.71333942423</v>
      </c>
      <c r="M19" s="151">
        <v>5</v>
      </c>
      <c r="N19" s="201">
        <v>3867.4865665060738</v>
      </c>
      <c r="O19" s="151">
        <v>0</v>
      </c>
      <c r="P19" s="201">
        <v>0</v>
      </c>
      <c r="Q19" s="151">
        <v>1119</v>
      </c>
      <c r="R19" s="201">
        <v>66735.886162710725</v>
      </c>
      <c r="S19" s="151">
        <v>112599</v>
      </c>
      <c r="T19" s="201">
        <v>25699759.96145568</v>
      </c>
      <c r="U19" s="151">
        <v>8070</v>
      </c>
      <c r="V19" s="201">
        <v>2398761.1959120226</v>
      </c>
      <c r="W19" s="151">
        <v>120669</v>
      </c>
      <c r="X19" s="201">
        <v>28098521.157367699</v>
      </c>
    </row>
    <row r="20" spans="1:24" s="193" customFormat="1" ht="20.25" customHeight="1" x14ac:dyDescent="0.25">
      <c r="A20" s="148">
        <v>12</v>
      </c>
      <c r="B20" s="149" t="s">
        <v>19</v>
      </c>
      <c r="C20" s="150">
        <v>79764</v>
      </c>
      <c r="D20" s="201">
        <v>16711985.104425026</v>
      </c>
      <c r="E20" s="151">
        <v>5824</v>
      </c>
      <c r="F20" s="201">
        <v>3707329.8475048896</v>
      </c>
      <c r="G20" s="151">
        <v>0</v>
      </c>
      <c r="H20" s="201">
        <v>0</v>
      </c>
      <c r="I20" s="151">
        <v>369</v>
      </c>
      <c r="J20" s="201">
        <v>69212.460768890145</v>
      </c>
      <c r="K20" s="151">
        <v>1669</v>
      </c>
      <c r="L20" s="201">
        <v>740011.7742935454</v>
      </c>
      <c r="M20" s="151">
        <v>6</v>
      </c>
      <c r="N20" s="201">
        <v>4972.4827283649511</v>
      </c>
      <c r="O20" s="151">
        <v>0</v>
      </c>
      <c r="P20" s="201">
        <v>0</v>
      </c>
      <c r="Q20" s="151">
        <v>1438</v>
      </c>
      <c r="R20" s="201">
        <v>85803.282209199504</v>
      </c>
      <c r="S20" s="151">
        <v>89070</v>
      </c>
      <c r="T20" s="201">
        <v>21319314.951929916</v>
      </c>
      <c r="U20" s="151">
        <v>18362</v>
      </c>
      <c r="V20" s="201">
        <v>5458496.710149304</v>
      </c>
      <c r="W20" s="151">
        <v>107432</v>
      </c>
      <c r="X20" s="201">
        <v>26777811.662079223</v>
      </c>
    </row>
    <row r="21" spans="1:24" s="193" customFormat="1" ht="20.25" customHeight="1" x14ac:dyDescent="0.25">
      <c r="A21" s="152" t="s">
        <v>20</v>
      </c>
      <c r="B21" s="153"/>
      <c r="C21" s="154">
        <v>306589</v>
      </c>
      <c r="D21" s="202">
        <v>63469821.250384137</v>
      </c>
      <c r="E21" s="155">
        <v>18090</v>
      </c>
      <c r="F21" s="202">
        <v>11510208.199767472</v>
      </c>
      <c r="G21" s="155">
        <v>1</v>
      </c>
      <c r="H21" s="202">
        <v>20000</v>
      </c>
      <c r="I21" s="155">
        <v>1454</v>
      </c>
      <c r="J21" s="202">
        <v>272722.68642332748</v>
      </c>
      <c r="K21" s="155">
        <v>6576</v>
      </c>
      <c r="L21" s="202">
        <v>2915920.0067185392</v>
      </c>
      <c r="M21" s="155">
        <v>37</v>
      </c>
      <c r="N21" s="202">
        <v>19593.420502725934</v>
      </c>
      <c r="O21" s="155">
        <v>0</v>
      </c>
      <c r="P21" s="202">
        <v>0</v>
      </c>
      <c r="Q21" s="155">
        <v>5668</v>
      </c>
      <c r="R21" s="202">
        <v>338096.65727923269</v>
      </c>
      <c r="S21" s="155">
        <v>338415</v>
      </c>
      <c r="T21" s="202">
        <v>78546362.221075445</v>
      </c>
      <c r="U21" s="155">
        <v>32083</v>
      </c>
      <c r="V21" s="202">
        <v>9531014.3977896944</v>
      </c>
      <c r="W21" s="155">
        <v>370498</v>
      </c>
      <c r="X21" s="202">
        <v>88077376.618865132</v>
      </c>
    </row>
    <row r="22" spans="1:24" s="193" customFormat="1" ht="20.25" customHeight="1" x14ac:dyDescent="0.25">
      <c r="A22" s="148">
        <v>13</v>
      </c>
      <c r="B22" s="149" t="s">
        <v>21</v>
      </c>
      <c r="C22" s="150">
        <v>2707</v>
      </c>
      <c r="D22" s="201">
        <v>557880.70421586302</v>
      </c>
      <c r="E22" s="151">
        <v>459</v>
      </c>
      <c r="F22" s="201">
        <v>291808.16282733786</v>
      </c>
      <c r="G22" s="151">
        <v>0</v>
      </c>
      <c r="H22" s="201">
        <v>0</v>
      </c>
      <c r="I22" s="151">
        <v>8</v>
      </c>
      <c r="J22" s="201">
        <v>1535.9463964075046</v>
      </c>
      <c r="K22" s="151">
        <v>37</v>
      </c>
      <c r="L22" s="201">
        <v>16422.164526422759</v>
      </c>
      <c r="M22" s="151">
        <v>3</v>
      </c>
      <c r="N22" s="201">
        <v>110.34814891690165</v>
      </c>
      <c r="O22" s="151">
        <v>0</v>
      </c>
      <c r="P22" s="201">
        <v>0</v>
      </c>
      <c r="Q22" s="151">
        <v>32</v>
      </c>
      <c r="R22" s="201">
        <v>1904.1259427145405</v>
      </c>
      <c r="S22" s="151">
        <v>3246</v>
      </c>
      <c r="T22" s="201">
        <v>869661.45205766254</v>
      </c>
      <c r="U22" s="151">
        <v>1061</v>
      </c>
      <c r="V22" s="201">
        <v>315527.2655686069</v>
      </c>
      <c r="W22" s="151">
        <v>4307</v>
      </c>
      <c r="X22" s="201">
        <v>1185188.7176262694</v>
      </c>
    </row>
    <row r="23" spans="1:24" s="193" customFormat="1" ht="20.25" customHeight="1" x14ac:dyDescent="0.25">
      <c r="A23" s="156">
        <v>14</v>
      </c>
      <c r="B23" s="157" t="s">
        <v>22</v>
      </c>
      <c r="C23" s="150">
        <v>278</v>
      </c>
      <c r="D23" s="201">
        <v>57236.387549678511</v>
      </c>
      <c r="E23" s="151">
        <v>0</v>
      </c>
      <c r="F23" s="201">
        <v>0</v>
      </c>
      <c r="G23" s="151">
        <v>0</v>
      </c>
      <c r="H23" s="201">
        <v>0</v>
      </c>
      <c r="I23" s="151">
        <v>369</v>
      </c>
      <c r="J23" s="201">
        <v>69205.184146103958</v>
      </c>
      <c r="K23" s="151">
        <v>1669</v>
      </c>
      <c r="L23" s="201">
        <v>739933.97346867865</v>
      </c>
      <c r="M23" s="151">
        <v>6</v>
      </c>
      <c r="N23" s="201">
        <v>4971.9599484966557</v>
      </c>
      <c r="O23" s="151">
        <v>0</v>
      </c>
      <c r="P23" s="201">
        <v>0</v>
      </c>
      <c r="Q23" s="151">
        <v>1438</v>
      </c>
      <c r="R23" s="201">
        <v>85794.261317419063</v>
      </c>
      <c r="S23" s="151">
        <v>3760</v>
      </c>
      <c r="T23" s="201">
        <v>957141.76643037691</v>
      </c>
      <c r="U23" s="151">
        <v>12</v>
      </c>
      <c r="V23" s="201">
        <v>725.68893232271546</v>
      </c>
      <c r="W23" s="151">
        <v>3772</v>
      </c>
      <c r="X23" s="201">
        <v>957867.45536269958</v>
      </c>
    </row>
    <row r="24" spans="1:24" s="193" customFormat="1" ht="20.25" customHeight="1" x14ac:dyDescent="0.25">
      <c r="A24" s="148">
        <v>15</v>
      </c>
      <c r="B24" s="149" t="s">
        <v>52</v>
      </c>
      <c r="C24" s="150">
        <v>6588</v>
      </c>
      <c r="D24" s="201">
        <v>1357976.4861330064</v>
      </c>
      <c r="E24" s="151">
        <v>0</v>
      </c>
      <c r="F24" s="201">
        <v>0</v>
      </c>
      <c r="G24" s="151">
        <v>0</v>
      </c>
      <c r="H24" s="201">
        <v>0</v>
      </c>
      <c r="I24" s="151">
        <v>3</v>
      </c>
      <c r="J24" s="201">
        <v>108.31371012345875</v>
      </c>
      <c r="K24" s="151">
        <v>3</v>
      </c>
      <c r="L24" s="201">
        <v>1158.0778940431069</v>
      </c>
      <c r="M24" s="151">
        <v>0</v>
      </c>
      <c r="N24" s="201">
        <v>7.7816631116822395</v>
      </c>
      <c r="O24" s="151">
        <v>0</v>
      </c>
      <c r="P24" s="201">
        <v>0</v>
      </c>
      <c r="Q24" s="151">
        <v>3</v>
      </c>
      <c r="R24" s="201">
        <v>134.27743694710404</v>
      </c>
      <c r="S24" s="151">
        <v>6597</v>
      </c>
      <c r="T24" s="201">
        <v>1359384.9368372317</v>
      </c>
      <c r="U24" s="151">
        <v>113</v>
      </c>
      <c r="V24" s="201">
        <v>33037.839612574899</v>
      </c>
      <c r="W24" s="151">
        <v>6710</v>
      </c>
      <c r="X24" s="201">
        <v>1392422.7764498068</v>
      </c>
    </row>
    <row r="25" spans="1:24" s="193" customFormat="1" ht="20.25" customHeight="1" x14ac:dyDescent="0.25">
      <c r="A25" s="156">
        <v>16</v>
      </c>
      <c r="B25" s="149" t="s">
        <v>23</v>
      </c>
      <c r="C25" s="150">
        <v>339</v>
      </c>
      <c r="D25" s="201">
        <v>69969.337738942151</v>
      </c>
      <c r="E25" s="151">
        <v>157</v>
      </c>
      <c r="F25" s="201">
        <v>98592.96454937903</v>
      </c>
      <c r="G25" s="151">
        <v>0</v>
      </c>
      <c r="H25" s="201">
        <v>0</v>
      </c>
      <c r="I25" s="151">
        <v>0</v>
      </c>
      <c r="J25" s="201">
        <v>0</v>
      </c>
      <c r="K25" s="151">
        <v>0</v>
      </c>
      <c r="L25" s="201">
        <v>0</v>
      </c>
      <c r="M25" s="151">
        <v>0</v>
      </c>
      <c r="N25" s="201">
        <v>0</v>
      </c>
      <c r="O25" s="151">
        <v>0</v>
      </c>
      <c r="P25" s="201">
        <v>0</v>
      </c>
      <c r="Q25" s="151">
        <v>0</v>
      </c>
      <c r="R25" s="201">
        <v>0</v>
      </c>
      <c r="S25" s="151">
        <v>496</v>
      </c>
      <c r="T25" s="201">
        <v>168562.30228832117</v>
      </c>
      <c r="U25" s="151">
        <v>290</v>
      </c>
      <c r="V25" s="201">
        <v>85252.839082922699</v>
      </c>
      <c r="W25" s="151">
        <v>786</v>
      </c>
      <c r="X25" s="201">
        <v>253815.14137124387</v>
      </c>
    </row>
    <row r="26" spans="1:24" s="193" customFormat="1" ht="20.25" customHeight="1" x14ac:dyDescent="0.25">
      <c r="A26" s="148">
        <v>17</v>
      </c>
      <c r="B26" s="149" t="s">
        <v>53</v>
      </c>
      <c r="C26" s="150">
        <v>325</v>
      </c>
      <c r="D26" s="201">
        <v>67175.436359698477</v>
      </c>
      <c r="E26" s="151">
        <v>171</v>
      </c>
      <c r="F26" s="201">
        <v>107494.94897428555</v>
      </c>
      <c r="G26" s="151">
        <v>0</v>
      </c>
      <c r="H26" s="201">
        <v>0</v>
      </c>
      <c r="I26" s="151">
        <v>57</v>
      </c>
      <c r="J26" s="201">
        <v>10672.029223182717</v>
      </c>
      <c r="K26" s="151">
        <v>257</v>
      </c>
      <c r="L26" s="201">
        <v>114104.12508132888</v>
      </c>
      <c r="M26" s="151">
        <v>3</v>
      </c>
      <c r="N26" s="201">
        <v>766.71859950303326</v>
      </c>
      <c r="O26" s="151">
        <v>0</v>
      </c>
      <c r="P26" s="201">
        <v>0</v>
      </c>
      <c r="Q26" s="151">
        <v>222</v>
      </c>
      <c r="R26" s="201">
        <v>13230.206309803112</v>
      </c>
      <c r="S26" s="151">
        <v>1035</v>
      </c>
      <c r="T26" s="201">
        <v>313443.46454780182</v>
      </c>
      <c r="U26" s="151">
        <v>105</v>
      </c>
      <c r="V26" s="201">
        <v>30163.93442622952</v>
      </c>
      <c r="W26" s="151">
        <v>1140</v>
      </c>
      <c r="X26" s="201">
        <v>343607.39897403127</v>
      </c>
    </row>
    <row r="27" spans="1:24" s="193" customFormat="1" ht="20.25" customHeight="1" x14ac:dyDescent="0.25">
      <c r="A27" s="156">
        <v>18</v>
      </c>
      <c r="B27" s="149" t="s">
        <v>24</v>
      </c>
      <c r="C27" s="150">
        <v>267</v>
      </c>
      <c r="D27" s="201">
        <v>55113.680891387674</v>
      </c>
      <c r="E27" s="151">
        <v>9</v>
      </c>
      <c r="F27" s="201">
        <v>1017.2239367115081</v>
      </c>
      <c r="G27" s="151">
        <v>0</v>
      </c>
      <c r="H27" s="201">
        <v>0</v>
      </c>
      <c r="I27" s="151">
        <v>3</v>
      </c>
      <c r="J27" s="201">
        <v>131.71746303551043</v>
      </c>
      <c r="K27" s="151">
        <v>3</v>
      </c>
      <c r="L27" s="201">
        <v>1408.308163638719</v>
      </c>
      <c r="M27" s="151">
        <v>0</v>
      </c>
      <c r="N27" s="201">
        <v>9.4630764849574529</v>
      </c>
      <c r="O27" s="151">
        <v>0</v>
      </c>
      <c r="P27" s="201">
        <v>0</v>
      </c>
      <c r="Q27" s="151">
        <v>3</v>
      </c>
      <c r="R27" s="201">
        <v>163.29127049035182</v>
      </c>
      <c r="S27" s="151">
        <v>285</v>
      </c>
      <c r="T27" s="201">
        <v>57843.684801748721</v>
      </c>
      <c r="U27" s="151">
        <v>111</v>
      </c>
      <c r="V27" s="201">
        <v>32369.578881206791</v>
      </c>
      <c r="W27" s="151">
        <v>396</v>
      </c>
      <c r="X27" s="201">
        <v>90213.263682955512</v>
      </c>
    </row>
    <row r="28" spans="1:24" s="193" customFormat="1" ht="20.25" customHeight="1" x14ac:dyDescent="0.25">
      <c r="A28" s="148">
        <v>19</v>
      </c>
      <c r="B28" s="149" t="s">
        <v>25</v>
      </c>
      <c r="C28" s="150">
        <v>0</v>
      </c>
      <c r="D28" s="201">
        <v>0</v>
      </c>
      <c r="E28" s="151">
        <v>0</v>
      </c>
      <c r="F28" s="201">
        <v>0</v>
      </c>
      <c r="G28" s="151">
        <v>0</v>
      </c>
      <c r="H28" s="201">
        <v>0</v>
      </c>
      <c r="I28" s="151">
        <v>0</v>
      </c>
      <c r="J28" s="201">
        <v>0</v>
      </c>
      <c r="K28" s="151">
        <v>0</v>
      </c>
      <c r="L28" s="201">
        <v>0</v>
      </c>
      <c r="M28" s="151">
        <v>0</v>
      </c>
      <c r="N28" s="201">
        <v>0</v>
      </c>
      <c r="O28" s="151">
        <v>0</v>
      </c>
      <c r="P28" s="201">
        <v>0</v>
      </c>
      <c r="Q28" s="151">
        <v>0</v>
      </c>
      <c r="R28" s="201">
        <v>0</v>
      </c>
      <c r="S28" s="151">
        <v>0</v>
      </c>
      <c r="T28" s="201">
        <v>0</v>
      </c>
      <c r="U28" s="151">
        <v>0</v>
      </c>
      <c r="V28" s="201">
        <v>0</v>
      </c>
      <c r="W28" s="151">
        <v>0</v>
      </c>
      <c r="X28" s="201">
        <v>0</v>
      </c>
    </row>
    <row r="29" spans="1:24" s="193" customFormat="1" ht="20.25" customHeight="1" x14ac:dyDescent="0.25">
      <c r="A29" s="156">
        <v>20</v>
      </c>
      <c r="B29" s="149" t="s">
        <v>26</v>
      </c>
      <c r="C29" s="150">
        <v>0</v>
      </c>
      <c r="D29" s="201">
        <v>0</v>
      </c>
      <c r="E29" s="151">
        <v>0</v>
      </c>
      <c r="F29" s="201">
        <v>0</v>
      </c>
      <c r="G29" s="151">
        <v>0</v>
      </c>
      <c r="H29" s="201">
        <v>0</v>
      </c>
      <c r="I29" s="151">
        <v>0</v>
      </c>
      <c r="J29" s="201">
        <v>0</v>
      </c>
      <c r="K29" s="151">
        <v>0</v>
      </c>
      <c r="L29" s="201">
        <v>0</v>
      </c>
      <c r="M29" s="151">
        <v>0</v>
      </c>
      <c r="N29" s="201">
        <v>0</v>
      </c>
      <c r="O29" s="151">
        <v>0</v>
      </c>
      <c r="P29" s="201">
        <v>0</v>
      </c>
      <c r="Q29" s="151">
        <v>0</v>
      </c>
      <c r="R29" s="201">
        <v>0</v>
      </c>
      <c r="S29" s="151">
        <v>0</v>
      </c>
      <c r="T29" s="201">
        <v>0</v>
      </c>
      <c r="U29" s="151">
        <v>0</v>
      </c>
      <c r="V29" s="201">
        <v>0</v>
      </c>
      <c r="W29" s="151">
        <v>0</v>
      </c>
      <c r="X29" s="201">
        <v>0</v>
      </c>
    </row>
    <row r="30" spans="1:24" s="193" customFormat="1" ht="20.25" customHeight="1" x14ac:dyDescent="0.25">
      <c r="A30" s="148">
        <v>21</v>
      </c>
      <c r="B30" s="149" t="s">
        <v>54</v>
      </c>
      <c r="C30" s="150">
        <v>23252</v>
      </c>
      <c r="D30" s="201">
        <v>4793206.3608873961</v>
      </c>
      <c r="E30" s="151">
        <v>2751</v>
      </c>
      <c r="F30" s="201">
        <v>1751261.7855028105</v>
      </c>
      <c r="G30" s="151">
        <v>0</v>
      </c>
      <c r="H30" s="201">
        <v>0</v>
      </c>
      <c r="I30" s="151">
        <v>3</v>
      </c>
      <c r="J30" s="201">
        <v>123.20363503120286</v>
      </c>
      <c r="K30" s="151">
        <v>3</v>
      </c>
      <c r="L30" s="201">
        <v>1317.2792810140222</v>
      </c>
      <c r="M30" s="151">
        <v>0</v>
      </c>
      <c r="N30" s="201">
        <v>8.8514111542729808</v>
      </c>
      <c r="O30" s="151">
        <v>0</v>
      </c>
      <c r="P30" s="201">
        <v>0</v>
      </c>
      <c r="Q30" s="151">
        <v>3</v>
      </c>
      <c r="R30" s="201">
        <v>152.73660477237544</v>
      </c>
      <c r="S30" s="151">
        <v>26012</v>
      </c>
      <c r="T30" s="201">
        <v>6546070.2173221782</v>
      </c>
      <c r="U30" s="151">
        <v>3631</v>
      </c>
      <c r="V30" s="201">
        <v>1079367.0057444635</v>
      </c>
      <c r="W30" s="151">
        <v>29643</v>
      </c>
      <c r="X30" s="201">
        <v>7625437.2230666419</v>
      </c>
    </row>
    <row r="31" spans="1:24" s="194" customFormat="1" ht="20.25" customHeight="1" x14ac:dyDescent="0.25">
      <c r="A31" s="158">
        <v>22</v>
      </c>
      <c r="B31" s="149" t="s">
        <v>55</v>
      </c>
      <c r="C31" s="150">
        <v>2783</v>
      </c>
      <c r="D31" s="201">
        <v>573507.11902506754</v>
      </c>
      <c r="E31" s="151">
        <v>1079</v>
      </c>
      <c r="F31" s="201">
        <v>686968.5535745417</v>
      </c>
      <c r="G31" s="151">
        <v>0</v>
      </c>
      <c r="H31" s="201">
        <v>0</v>
      </c>
      <c r="I31" s="151">
        <v>30</v>
      </c>
      <c r="J31" s="201">
        <v>5552.1846277211971</v>
      </c>
      <c r="K31" s="151">
        <v>134</v>
      </c>
      <c r="L31" s="201">
        <v>59363.327815850396</v>
      </c>
      <c r="M31" s="151">
        <v>3</v>
      </c>
      <c r="N31" s="201">
        <v>398.88976434784473</v>
      </c>
      <c r="O31" s="151">
        <v>0</v>
      </c>
      <c r="P31" s="201">
        <v>0</v>
      </c>
      <c r="Q31" s="151">
        <v>115</v>
      </c>
      <c r="R31" s="201">
        <v>6883.0909809823297</v>
      </c>
      <c r="S31" s="151">
        <v>4144</v>
      </c>
      <c r="T31" s="201">
        <v>1332673.165788511</v>
      </c>
      <c r="U31" s="151">
        <v>3765</v>
      </c>
      <c r="V31" s="201">
        <v>1119227.1896159514</v>
      </c>
      <c r="W31" s="151">
        <v>7909</v>
      </c>
      <c r="X31" s="201">
        <v>2451900.3554044627</v>
      </c>
    </row>
    <row r="32" spans="1:24" s="193" customFormat="1" ht="20.25" customHeight="1" x14ac:dyDescent="0.25">
      <c r="A32" s="148">
        <v>23</v>
      </c>
      <c r="B32" s="149" t="s">
        <v>27</v>
      </c>
      <c r="C32" s="150">
        <v>8977</v>
      </c>
      <c r="D32" s="201">
        <v>1850539.8952994677</v>
      </c>
      <c r="E32" s="151">
        <v>144</v>
      </c>
      <c r="F32" s="201">
        <v>89750.81451298586</v>
      </c>
      <c r="G32" s="151">
        <v>0</v>
      </c>
      <c r="H32" s="201">
        <v>0</v>
      </c>
      <c r="I32" s="151">
        <v>18</v>
      </c>
      <c r="J32" s="201">
        <v>3380.3399642925579</v>
      </c>
      <c r="K32" s="151">
        <v>82</v>
      </c>
      <c r="L32" s="201">
        <v>36142.211198707948</v>
      </c>
      <c r="M32" s="151">
        <v>3</v>
      </c>
      <c r="N32" s="201">
        <v>242.85629930964348</v>
      </c>
      <c r="O32" s="151">
        <v>0</v>
      </c>
      <c r="P32" s="201">
        <v>0</v>
      </c>
      <c r="Q32" s="151">
        <v>70</v>
      </c>
      <c r="R32" s="201">
        <v>4190.6364937337958</v>
      </c>
      <c r="S32" s="151">
        <v>9294</v>
      </c>
      <c r="T32" s="201">
        <v>1984246.7537684974</v>
      </c>
      <c r="U32" s="151">
        <v>468</v>
      </c>
      <c r="V32" s="201">
        <v>138410.93709764263</v>
      </c>
      <c r="W32" s="151">
        <v>9762</v>
      </c>
      <c r="X32" s="201">
        <v>2122657.6908661402</v>
      </c>
    </row>
    <row r="33" spans="1:24" s="193" customFormat="1" ht="20.25" customHeight="1" x14ac:dyDescent="0.25">
      <c r="A33" s="156">
        <v>24</v>
      </c>
      <c r="B33" s="149" t="s">
        <v>28</v>
      </c>
      <c r="C33" s="150">
        <v>2197</v>
      </c>
      <c r="D33" s="201">
        <v>452867.41279327124</v>
      </c>
      <c r="E33" s="151">
        <v>0</v>
      </c>
      <c r="F33" s="201">
        <v>0</v>
      </c>
      <c r="G33" s="151">
        <v>0</v>
      </c>
      <c r="H33" s="201">
        <v>0</v>
      </c>
      <c r="I33" s="151">
        <v>78</v>
      </c>
      <c r="J33" s="201">
        <v>14672.406341999376</v>
      </c>
      <c r="K33" s="151">
        <v>354</v>
      </c>
      <c r="L33" s="201">
        <v>156875.70315631956</v>
      </c>
      <c r="M33" s="151">
        <v>1</v>
      </c>
      <c r="N33" s="201">
        <v>1054.1206931330175</v>
      </c>
      <c r="O33" s="151">
        <v>0</v>
      </c>
      <c r="P33" s="201">
        <v>0</v>
      </c>
      <c r="Q33" s="151">
        <v>305</v>
      </c>
      <c r="R33" s="201">
        <v>18189.508190647855</v>
      </c>
      <c r="S33" s="151">
        <v>2935</v>
      </c>
      <c r="T33" s="201">
        <v>643659.15117537102</v>
      </c>
      <c r="U33" s="151">
        <v>1256</v>
      </c>
      <c r="V33" s="201">
        <v>373592.83782019839</v>
      </c>
      <c r="W33" s="151">
        <v>4191</v>
      </c>
      <c r="X33" s="201">
        <v>1017251.9889955694</v>
      </c>
    </row>
    <row r="34" spans="1:24" s="193" customFormat="1" ht="20.25" customHeight="1" x14ac:dyDescent="0.25">
      <c r="A34" s="148">
        <v>25</v>
      </c>
      <c r="B34" s="149" t="s">
        <v>29</v>
      </c>
      <c r="C34" s="150">
        <v>0</v>
      </c>
      <c r="D34" s="201">
        <v>0</v>
      </c>
      <c r="E34" s="151">
        <v>0</v>
      </c>
      <c r="F34" s="201">
        <v>0</v>
      </c>
      <c r="G34" s="151">
        <v>0</v>
      </c>
      <c r="H34" s="201">
        <v>0</v>
      </c>
      <c r="I34" s="151">
        <v>0</v>
      </c>
      <c r="J34" s="201">
        <v>0</v>
      </c>
      <c r="K34" s="151">
        <v>0</v>
      </c>
      <c r="L34" s="201">
        <v>0</v>
      </c>
      <c r="M34" s="151">
        <v>0</v>
      </c>
      <c r="N34" s="201">
        <v>0</v>
      </c>
      <c r="O34" s="151">
        <v>0</v>
      </c>
      <c r="P34" s="201">
        <v>0</v>
      </c>
      <c r="Q34" s="151">
        <v>0</v>
      </c>
      <c r="R34" s="201">
        <v>0</v>
      </c>
      <c r="S34" s="151">
        <v>0</v>
      </c>
      <c r="T34" s="201">
        <v>0</v>
      </c>
      <c r="U34" s="151">
        <v>0</v>
      </c>
      <c r="V34" s="201">
        <v>0</v>
      </c>
      <c r="W34" s="151">
        <v>0</v>
      </c>
      <c r="X34" s="201">
        <v>0</v>
      </c>
    </row>
    <row r="35" spans="1:24" s="193" customFormat="1" ht="20.25" customHeight="1" x14ac:dyDescent="0.25">
      <c r="A35" s="156">
        <v>26</v>
      </c>
      <c r="B35" s="149" t="s">
        <v>30</v>
      </c>
      <c r="C35" s="150">
        <v>0</v>
      </c>
      <c r="D35" s="201">
        <v>0</v>
      </c>
      <c r="E35" s="151">
        <v>0</v>
      </c>
      <c r="F35" s="201">
        <v>0</v>
      </c>
      <c r="G35" s="151">
        <v>0</v>
      </c>
      <c r="H35" s="201">
        <v>0</v>
      </c>
      <c r="I35" s="151">
        <v>0</v>
      </c>
      <c r="J35" s="201">
        <v>0</v>
      </c>
      <c r="K35" s="151">
        <v>0</v>
      </c>
      <c r="L35" s="201">
        <v>0</v>
      </c>
      <c r="M35" s="151">
        <v>0</v>
      </c>
      <c r="N35" s="201">
        <v>0</v>
      </c>
      <c r="O35" s="151">
        <v>0</v>
      </c>
      <c r="P35" s="201">
        <v>0</v>
      </c>
      <c r="Q35" s="151">
        <v>0</v>
      </c>
      <c r="R35" s="201">
        <v>0</v>
      </c>
      <c r="S35" s="151">
        <v>0</v>
      </c>
      <c r="T35" s="201">
        <v>0</v>
      </c>
      <c r="U35" s="151">
        <v>0</v>
      </c>
      <c r="V35" s="201">
        <v>0</v>
      </c>
      <c r="W35" s="151">
        <v>0</v>
      </c>
      <c r="X35" s="201">
        <v>0</v>
      </c>
    </row>
    <row r="36" spans="1:24" s="193" customFormat="1" ht="20.25" customHeight="1" x14ac:dyDescent="0.25">
      <c r="A36" s="148">
        <v>27</v>
      </c>
      <c r="B36" s="149" t="s">
        <v>31</v>
      </c>
      <c r="C36" s="150">
        <v>5892</v>
      </c>
      <c r="D36" s="201">
        <v>1214555.8624692941</v>
      </c>
      <c r="E36" s="151">
        <v>75</v>
      </c>
      <c r="F36" s="201">
        <v>45495.824798278576</v>
      </c>
      <c r="G36" s="151">
        <v>0</v>
      </c>
      <c r="H36" s="201">
        <v>0</v>
      </c>
      <c r="I36" s="151">
        <v>35</v>
      </c>
      <c r="J36" s="201">
        <v>6579.2188257592406</v>
      </c>
      <c r="K36" s="151">
        <v>159</v>
      </c>
      <c r="L36" s="201">
        <v>70344.26088349674</v>
      </c>
      <c r="M36" s="151">
        <v>3</v>
      </c>
      <c r="N36" s="201">
        <v>472.67575251314042</v>
      </c>
      <c r="O36" s="151">
        <v>0</v>
      </c>
      <c r="P36" s="201">
        <v>0</v>
      </c>
      <c r="Q36" s="151">
        <v>137</v>
      </c>
      <c r="R36" s="201">
        <v>8156.3140993888774</v>
      </c>
      <c r="S36" s="151">
        <v>6301</v>
      </c>
      <c r="T36" s="201">
        <v>1345604.1568287304</v>
      </c>
      <c r="U36" s="151">
        <v>1425</v>
      </c>
      <c r="V36" s="201">
        <v>423838.43782320601</v>
      </c>
      <c r="W36" s="151">
        <v>7726</v>
      </c>
      <c r="X36" s="201">
        <v>1769442.5946519366</v>
      </c>
    </row>
    <row r="37" spans="1:24" s="193" customFormat="1" ht="20.25" customHeight="1" x14ac:dyDescent="0.25">
      <c r="A37" s="156">
        <v>28</v>
      </c>
      <c r="B37" s="149" t="s">
        <v>32</v>
      </c>
      <c r="C37" s="150">
        <v>308</v>
      </c>
      <c r="D37" s="201">
        <v>63639.107165250578</v>
      </c>
      <c r="E37" s="151">
        <v>176</v>
      </c>
      <c r="F37" s="201">
        <v>110493.51105090903</v>
      </c>
      <c r="G37" s="151">
        <v>0</v>
      </c>
      <c r="H37" s="201">
        <v>0</v>
      </c>
      <c r="I37" s="151">
        <v>0</v>
      </c>
      <c r="J37" s="201">
        <v>0</v>
      </c>
      <c r="K37" s="151">
        <v>0</v>
      </c>
      <c r="L37" s="201">
        <v>0</v>
      </c>
      <c r="M37" s="151">
        <v>0</v>
      </c>
      <c r="N37" s="201">
        <v>0</v>
      </c>
      <c r="O37" s="151">
        <v>0</v>
      </c>
      <c r="P37" s="201">
        <v>0</v>
      </c>
      <c r="Q37" s="151">
        <v>0</v>
      </c>
      <c r="R37" s="201">
        <v>0</v>
      </c>
      <c r="S37" s="151">
        <v>484</v>
      </c>
      <c r="T37" s="201">
        <v>174132.61821615961</v>
      </c>
      <c r="U37" s="151">
        <v>43</v>
      </c>
      <c r="V37" s="201">
        <v>11620.900404579495</v>
      </c>
      <c r="W37" s="151">
        <v>527</v>
      </c>
      <c r="X37" s="201">
        <v>185753.51862073911</v>
      </c>
    </row>
    <row r="38" spans="1:24" s="193" customFormat="1" ht="20.25" customHeight="1" x14ac:dyDescent="0.25">
      <c r="A38" s="148">
        <v>29</v>
      </c>
      <c r="B38" s="159" t="s">
        <v>33</v>
      </c>
      <c r="C38" s="150">
        <v>0</v>
      </c>
      <c r="D38" s="201">
        <v>0</v>
      </c>
      <c r="E38" s="151">
        <v>0</v>
      </c>
      <c r="F38" s="201">
        <v>0</v>
      </c>
      <c r="G38" s="151">
        <v>0</v>
      </c>
      <c r="H38" s="201">
        <v>0</v>
      </c>
      <c r="I38" s="151">
        <v>0</v>
      </c>
      <c r="J38" s="201">
        <v>0</v>
      </c>
      <c r="K38" s="151">
        <v>0</v>
      </c>
      <c r="L38" s="201">
        <v>0</v>
      </c>
      <c r="M38" s="151">
        <v>0</v>
      </c>
      <c r="N38" s="201">
        <v>0</v>
      </c>
      <c r="O38" s="151">
        <v>0</v>
      </c>
      <c r="P38" s="201">
        <v>0</v>
      </c>
      <c r="Q38" s="151">
        <v>0</v>
      </c>
      <c r="R38" s="201">
        <v>0</v>
      </c>
      <c r="S38" s="151">
        <v>0</v>
      </c>
      <c r="T38" s="201">
        <v>0</v>
      </c>
      <c r="U38" s="151">
        <v>0</v>
      </c>
      <c r="V38" s="201">
        <v>0</v>
      </c>
      <c r="W38" s="151">
        <v>0</v>
      </c>
      <c r="X38" s="201">
        <v>0</v>
      </c>
    </row>
    <row r="39" spans="1:24" s="193" customFormat="1" ht="20.25" customHeight="1" x14ac:dyDescent="0.25">
      <c r="A39" s="156">
        <v>30</v>
      </c>
      <c r="B39" s="149" t="s">
        <v>34</v>
      </c>
      <c r="C39" s="150">
        <v>2921</v>
      </c>
      <c r="D39" s="201">
        <v>602037.03552041866</v>
      </c>
      <c r="E39" s="151">
        <v>0</v>
      </c>
      <c r="F39" s="201">
        <v>0</v>
      </c>
      <c r="G39" s="151">
        <v>0</v>
      </c>
      <c r="H39" s="201">
        <v>0</v>
      </c>
      <c r="I39" s="151">
        <v>0</v>
      </c>
      <c r="J39" s="201">
        <v>0</v>
      </c>
      <c r="K39" s="151">
        <v>0</v>
      </c>
      <c r="L39" s="201">
        <v>0</v>
      </c>
      <c r="M39" s="151">
        <v>0</v>
      </c>
      <c r="N39" s="201">
        <v>0</v>
      </c>
      <c r="O39" s="151">
        <v>0</v>
      </c>
      <c r="P39" s="201">
        <v>0</v>
      </c>
      <c r="Q39" s="151">
        <v>0</v>
      </c>
      <c r="R39" s="201">
        <v>0</v>
      </c>
      <c r="S39" s="151">
        <v>2921</v>
      </c>
      <c r="T39" s="201">
        <v>602037.03552041866</v>
      </c>
      <c r="U39" s="151">
        <v>15</v>
      </c>
      <c r="V39" s="201">
        <v>2306.6004258339253</v>
      </c>
      <c r="W39" s="151">
        <v>2936</v>
      </c>
      <c r="X39" s="201">
        <v>604343.63594625262</v>
      </c>
    </row>
    <row r="40" spans="1:24" s="193" customFormat="1" ht="20.25" customHeight="1" x14ac:dyDescent="0.25">
      <c r="A40" s="148">
        <v>31</v>
      </c>
      <c r="B40" s="149" t="s">
        <v>35</v>
      </c>
      <c r="C40" s="150">
        <v>1435</v>
      </c>
      <c r="D40" s="201">
        <v>295785.87217954284</v>
      </c>
      <c r="E40" s="151">
        <v>0</v>
      </c>
      <c r="F40" s="201">
        <v>0</v>
      </c>
      <c r="G40" s="151">
        <v>0</v>
      </c>
      <c r="H40" s="201">
        <v>0</v>
      </c>
      <c r="I40" s="151">
        <v>38</v>
      </c>
      <c r="J40" s="201">
        <v>7068.5066317164401</v>
      </c>
      <c r="K40" s="151">
        <v>170</v>
      </c>
      <c r="L40" s="201">
        <v>75575.670566149318</v>
      </c>
      <c r="M40" s="151">
        <v>3</v>
      </c>
      <c r="N40" s="201">
        <v>507.82802332237804</v>
      </c>
      <c r="O40" s="151">
        <v>0</v>
      </c>
      <c r="P40" s="201">
        <v>0</v>
      </c>
      <c r="Q40" s="151">
        <v>147</v>
      </c>
      <c r="R40" s="201">
        <v>8762.8883958331389</v>
      </c>
      <c r="S40" s="151">
        <v>1793</v>
      </c>
      <c r="T40" s="201">
        <v>387700.76579656411</v>
      </c>
      <c r="U40" s="151">
        <v>149</v>
      </c>
      <c r="V40" s="201">
        <v>43685.756240822338</v>
      </c>
      <c r="W40" s="151">
        <v>1942</v>
      </c>
      <c r="X40" s="201">
        <v>431386.52203738643</v>
      </c>
    </row>
    <row r="41" spans="1:24" s="193" customFormat="1" ht="20.25" customHeight="1" x14ac:dyDescent="0.25">
      <c r="A41" s="156">
        <v>32</v>
      </c>
      <c r="B41" s="149" t="s">
        <v>106</v>
      </c>
      <c r="C41" s="150">
        <v>1698</v>
      </c>
      <c r="D41" s="201">
        <v>350100.58655089763</v>
      </c>
      <c r="E41" s="151">
        <v>194</v>
      </c>
      <c r="F41" s="201">
        <v>122036.7236105497</v>
      </c>
      <c r="G41" s="151">
        <v>0</v>
      </c>
      <c r="H41" s="201">
        <v>0</v>
      </c>
      <c r="I41" s="151">
        <v>3</v>
      </c>
      <c r="J41" s="201">
        <v>639.91727246686855</v>
      </c>
      <c r="K41" s="151">
        <v>15</v>
      </c>
      <c r="L41" s="201">
        <v>6841.9228407515993</v>
      </c>
      <c r="M41" s="151">
        <v>0</v>
      </c>
      <c r="N41" s="201">
        <v>45.974056543791583</v>
      </c>
      <c r="O41" s="151">
        <v>0</v>
      </c>
      <c r="P41" s="201">
        <v>0</v>
      </c>
      <c r="Q41" s="151">
        <v>3</v>
      </c>
      <c r="R41" s="201">
        <v>793.31094011175094</v>
      </c>
      <c r="S41" s="151">
        <v>1913</v>
      </c>
      <c r="T41" s="201">
        <v>480458.43527132133</v>
      </c>
      <c r="U41" s="151">
        <v>43</v>
      </c>
      <c r="V41" s="201">
        <v>11961.024563860205</v>
      </c>
      <c r="W41" s="151">
        <v>1956</v>
      </c>
      <c r="X41" s="201">
        <v>492419.45983518159</v>
      </c>
    </row>
    <row r="42" spans="1:24" s="193" customFormat="1" ht="20.25" customHeight="1" x14ac:dyDescent="0.25">
      <c r="A42" s="148">
        <v>33</v>
      </c>
      <c r="B42" s="149" t="s">
        <v>36</v>
      </c>
      <c r="C42" s="150">
        <v>0</v>
      </c>
      <c r="D42" s="201">
        <v>0</v>
      </c>
      <c r="E42" s="151">
        <v>0</v>
      </c>
      <c r="F42" s="201">
        <v>0</v>
      </c>
      <c r="G42" s="151">
        <v>0</v>
      </c>
      <c r="H42" s="201">
        <v>0</v>
      </c>
      <c r="I42" s="151">
        <v>0</v>
      </c>
      <c r="J42" s="201">
        <v>0</v>
      </c>
      <c r="K42" s="151">
        <v>0</v>
      </c>
      <c r="L42" s="201">
        <v>0</v>
      </c>
      <c r="M42" s="151">
        <v>0</v>
      </c>
      <c r="N42" s="201">
        <v>0</v>
      </c>
      <c r="O42" s="151">
        <v>0</v>
      </c>
      <c r="P42" s="201">
        <v>0</v>
      </c>
      <c r="Q42" s="151">
        <v>0</v>
      </c>
      <c r="R42" s="201">
        <v>0</v>
      </c>
      <c r="S42" s="151">
        <v>0</v>
      </c>
      <c r="T42" s="201">
        <v>0</v>
      </c>
      <c r="U42" s="151">
        <v>0</v>
      </c>
      <c r="V42" s="201">
        <v>0</v>
      </c>
      <c r="W42" s="151">
        <v>0</v>
      </c>
      <c r="X42" s="201">
        <v>0</v>
      </c>
    </row>
    <row r="43" spans="1:24" s="193" customFormat="1" ht="20.25" customHeight="1" x14ac:dyDescent="0.25">
      <c r="A43" s="152" t="s">
        <v>37</v>
      </c>
      <c r="B43" s="153"/>
      <c r="C43" s="154">
        <v>59967</v>
      </c>
      <c r="D43" s="202">
        <v>12361591.284779182</v>
      </c>
      <c r="E43" s="155">
        <v>5215</v>
      </c>
      <c r="F43" s="202">
        <v>3304920.5133377891</v>
      </c>
      <c r="G43" s="155">
        <v>0</v>
      </c>
      <c r="H43" s="202">
        <v>0</v>
      </c>
      <c r="I43" s="155">
        <v>645</v>
      </c>
      <c r="J43" s="202">
        <v>119668.96823784002</v>
      </c>
      <c r="K43" s="155">
        <v>2886</v>
      </c>
      <c r="L43" s="202">
        <v>1279487.0248764018</v>
      </c>
      <c r="M43" s="155">
        <v>25</v>
      </c>
      <c r="N43" s="202">
        <v>8597.4674368373198</v>
      </c>
      <c r="O43" s="155">
        <v>0</v>
      </c>
      <c r="P43" s="202">
        <v>0</v>
      </c>
      <c r="Q43" s="155">
        <v>2478</v>
      </c>
      <c r="R43" s="202">
        <v>148354.6479828443</v>
      </c>
      <c r="S43" s="155">
        <v>71216</v>
      </c>
      <c r="T43" s="202">
        <v>17222619.906650897</v>
      </c>
      <c r="U43" s="155">
        <v>12487</v>
      </c>
      <c r="V43" s="202">
        <v>3701087.8362404206</v>
      </c>
      <c r="W43" s="155">
        <v>83703</v>
      </c>
      <c r="X43" s="202">
        <v>20923707.742891315</v>
      </c>
    </row>
    <row r="44" spans="1:24" s="193" customFormat="1" ht="20.25" customHeight="1" x14ac:dyDescent="0.25">
      <c r="A44" s="152" t="s">
        <v>38</v>
      </c>
      <c r="B44" s="153"/>
      <c r="C44" s="154">
        <v>366556</v>
      </c>
      <c r="D44" s="202">
        <v>75831412.535163313</v>
      </c>
      <c r="E44" s="155">
        <v>23305</v>
      </c>
      <c r="F44" s="202">
        <v>14815128.713105259</v>
      </c>
      <c r="G44" s="155">
        <v>1</v>
      </c>
      <c r="H44" s="202">
        <v>20000</v>
      </c>
      <c r="I44" s="155">
        <v>2099</v>
      </c>
      <c r="J44" s="202">
        <v>392391.65466116753</v>
      </c>
      <c r="K44" s="155">
        <v>9462</v>
      </c>
      <c r="L44" s="202">
        <v>4195407.0315949405</v>
      </c>
      <c r="M44" s="155">
        <v>62</v>
      </c>
      <c r="N44" s="202">
        <v>28190.887939563254</v>
      </c>
      <c r="O44" s="155">
        <v>0</v>
      </c>
      <c r="P44" s="202">
        <v>0</v>
      </c>
      <c r="Q44" s="155">
        <v>8146</v>
      </c>
      <c r="R44" s="202">
        <v>486451.30526207696</v>
      </c>
      <c r="S44" s="155">
        <v>409631</v>
      </c>
      <c r="T44" s="202">
        <v>95768982.127726346</v>
      </c>
      <c r="U44" s="155">
        <v>44570</v>
      </c>
      <c r="V44" s="202">
        <v>13232102.234030116</v>
      </c>
      <c r="W44" s="155">
        <v>454201</v>
      </c>
      <c r="X44" s="202">
        <v>109001084.36175644</v>
      </c>
    </row>
    <row r="45" spans="1:24" s="193" customFormat="1" ht="20.25" customHeight="1" x14ac:dyDescent="0.25">
      <c r="A45" s="148">
        <v>34</v>
      </c>
      <c r="B45" s="149" t="s">
        <v>39</v>
      </c>
      <c r="C45" s="150">
        <v>36070</v>
      </c>
      <c r="D45" s="201">
        <v>7435587.5012453729</v>
      </c>
      <c r="E45" s="151">
        <v>0</v>
      </c>
      <c r="F45" s="201">
        <v>0</v>
      </c>
      <c r="G45" s="151">
        <v>0</v>
      </c>
      <c r="H45" s="201">
        <v>0</v>
      </c>
      <c r="I45" s="151">
        <v>82</v>
      </c>
      <c r="J45" s="201">
        <v>15380.546837531143</v>
      </c>
      <c r="K45" s="151">
        <v>371</v>
      </c>
      <c r="L45" s="201">
        <v>164447.0609541212</v>
      </c>
      <c r="M45" s="151">
        <v>1</v>
      </c>
      <c r="N45" s="201">
        <v>1104.9961618588782</v>
      </c>
      <c r="O45" s="151">
        <v>0</v>
      </c>
      <c r="P45" s="201">
        <v>0</v>
      </c>
      <c r="Q45" s="151">
        <v>320</v>
      </c>
      <c r="R45" s="201">
        <v>19067.396046488775</v>
      </c>
      <c r="S45" s="151">
        <v>36844</v>
      </c>
      <c r="T45" s="201">
        <v>7635587.5012453729</v>
      </c>
      <c r="U45" s="151">
        <v>3414</v>
      </c>
      <c r="V45" s="201">
        <v>1014812.2748215478</v>
      </c>
      <c r="W45" s="151">
        <v>40258</v>
      </c>
      <c r="X45" s="201">
        <v>8650399.7760669198</v>
      </c>
    </row>
    <row r="46" spans="1:24" s="193" customFormat="1" ht="20.25" customHeight="1" x14ac:dyDescent="0.25">
      <c r="A46" s="152" t="s">
        <v>40</v>
      </c>
      <c r="B46" s="153"/>
      <c r="C46" s="154">
        <v>36070</v>
      </c>
      <c r="D46" s="202">
        <v>7435587.5012453729</v>
      </c>
      <c r="E46" s="155">
        <v>0</v>
      </c>
      <c r="F46" s="202">
        <v>0</v>
      </c>
      <c r="G46" s="155">
        <v>0</v>
      </c>
      <c r="H46" s="202">
        <v>0</v>
      </c>
      <c r="I46" s="155">
        <v>82</v>
      </c>
      <c r="J46" s="202">
        <v>15380.546837531143</v>
      </c>
      <c r="K46" s="155">
        <v>371</v>
      </c>
      <c r="L46" s="202">
        <v>164447.0609541212</v>
      </c>
      <c r="M46" s="155">
        <v>1</v>
      </c>
      <c r="N46" s="202">
        <v>1104.9961618588782</v>
      </c>
      <c r="O46" s="155">
        <v>0</v>
      </c>
      <c r="P46" s="202">
        <v>0</v>
      </c>
      <c r="Q46" s="155">
        <v>320</v>
      </c>
      <c r="R46" s="202">
        <v>19067.396046488775</v>
      </c>
      <c r="S46" s="155">
        <v>36844</v>
      </c>
      <c r="T46" s="202">
        <v>7635587.5012453729</v>
      </c>
      <c r="U46" s="155">
        <v>3414</v>
      </c>
      <c r="V46" s="202">
        <v>1014812.2748215478</v>
      </c>
      <c r="W46" s="155">
        <v>40258</v>
      </c>
      <c r="X46" s="202">
        <v>8650399.7760669198</v>
      </c>
    </row>
    <row r="47" spans="1:24" s="193" customFormat="1" ht="20.25" customHeight="1" x14ac:dyDescent="0.25">
      <c r="A47" s="148">
        <v>35</v>
      </c>
      <c r="B47" s="160" t="s">
        <v>56</v>
      </c>
      <c r="C47" s="150">
        <v>0</v>
      </c>
      <c r="D47" s="201">
        <v>0</v>
      </c>
      <c r="E47" s="151">
        <v>0</v>
      </c>
      <c r="F47" s="201">
        <v>0</v>
      </c>
      <c r="G47" s="151">
        <v>0</v>
      </c>
      <c r="H47" s="201">
        <v>0</v>
      </c>
      <c r="I47" s="151">
        <v>0</v>
      </c>
      <c r="J47" s="201">
        <v>0</v>
      </c>
      <c r="K47" s="151">
        <v>0</v>
      </c>
      <c r="L47" s="201">
        <v>0</v>
      </c>
      <c r="M47" s="151">
        <v>0</v>
      </c>
      <c r="N47" s="201">
        <v>0</v>
      </c>
      <c r="O47" s="151">
        <v>0</v>
      </c>
      <c r="P47" s="201">
        <v>0</v>
      </c>
      <c r="Q47" s="151">
        <v>0</v>
      </c>
      <c r="R47" s="201">
        <v>0</v>
      </c>
      <c r="S47" s="151">
        <v>0</v>
      </c>
      <c r="T47" s="201">
        <v>0</v>
      </c>
      <c r="U47" s="151">
        <v>0</v>
      </c>
      <c r="V47" s="201">
        <v>0</v>
      </c>
      <c r="W47" s="151">
        <v>0</v>
      </c>
      <c r="X47" s="201">
        <v>0</v>
      </c>
    </row>
    <row r="48" spans="1:24" s="193" customFormat="1" ht="20.25" customHeight="1" x14ac:dyDescent="0.25">
      <c r="A48" s="148">
        <v>36</v>
      </c>
      <c r="B48" s="149" t="s">
        <v>57</v>
      </c>
      <c r="C48" s="150">
        <v>0</v>
      </c>
      <c r="D48" s="201">
        <v>0</v>
      </c>
      <c r="E48" s="151">
        <v>0</v>
      </c>
      <c r="F48" s="201">
        <v>0</v>
      </c>
      <c r="G48" s="151">
        <v>0</v>
      </c>
      <c r="H48" s="201">
        <v>0</v>
      </c>
      <c r="I48" s="151">
        <v>0</v>
      </c>
      <c r="J48" s="201">
        <v>0</v>
      </c>
      <c r="K48" s="151">
        <v>0</v>
      </c>
      <c r="L48" s="201">
        <v>0</v>
      </c>
      <c r="M48" s="151">
        <v>0</v>
      </c>
      <c r="N48" s="201">
        <v>0</v>
      </c>
      <c r="O48" s="151">
        <v>0</v>
      </c>
      <c r="P48" s="201">
        <v>0</v>
      </c>
      <c r="Q48" s="151">
        <v>0</v>
      </c>
      <c r="R48" s="201">
        <v>0</v>
      </c>
      <c r="S48" s="151">
        <v>0</v>
      </c>
      <c r="T48" s="201">
        <v>0</v>
      </c>
      <c r="U48" s="151">
        <v>0</v>
      </c>
      <c r="V48" s="201">
        <v>0</v>
      </c>
      <c r="W48" s="151">
        <v>0</v>
      </c>
      <c r="X48" s="201">
        <v>0</v>
      </c>
    </row>
    <row r="49" spans="1:24" s="193" customFormat="1" ht="20.25" customHeight="1" x14ac:dyDescent="0.25">
      <c r="A49" s="148">
        <v>37</v>
      </c>
      <c r="B49" s="149" t="s">
        <v>58</v>
      </c>
      <c r="C49" s="150">
        <v>20968</v>
      </c>
      <c r="D49" s="201">
        <v>4053114.2639891892</v>
      </c>
      <c r="E49" s="151">
        <v>77</v>
      </c>
      <c r="F49" s="201">
        <v>47049.150374566052</v>
      </c>
      <c r="G49" s="151">
        <v>0</v>
      </c>
      <c r="H49" s="201">
        <v>0</v>
      </c>
      <c r="I49" s="151">
        <v>13</v>
      </c>
      <c r="J49" s="201">
        <v>2485.2659329800799</v>
      </c>
      <c r="K49" s="151">
        <v>60</v>
      </c>
      <c r="L49" s="201">
        <v>26572.1812550053</v>
      </c>
      <c r="M49" s="151">
        <v>3</v>
      </c>
      <c r="N49" s="201">
        <v>178.55082437253762</v>
      </c>
      <c r="O49" s="151">
        <v>0</v>
      </c>
      <c r="P49" s="201">
        <v>0</v>
      </c>
      <c r="Q49" s="151">
        <v>52</v>
      </c>
      <c r="R49" s="201">
        <v>3081.0055276671928</v>
      </c>
      <c r="S49" s="151">
        <v>21173</v>
      </c>
      <c r="T49" s="201">
        <v>4132480.41790378</v>
      </c>
      <c r="U49" s="151">
        <v>392</v>
      </c>
      <c r="V49" s="201">
        <v>115789.75227609574</v>
      </c>
      <c r="W49" s="151">
        <v>21565</v>
      </c>
      <c r="X49" s="201">
        <v>4248270.1701798756</v>
      </c>
    </row>
    <row r="50" spans="1:24" s="193" customFormat="1" ht="20.25" customHeight="1" x14ac:dyDescent="0.25">
      <c r="A50" s="148">
        <v>38</v>
      </c>
      <c r="B50" s="149" t="s">
        <v>59</v>
      </c>
      <c r="C50" s="150">
        <v>0</v>
      </c>
      <c r="D50" s="201">
        <v>0</v>
      </c>
      <c r="E50" s="151">
        <v>0</v>
      </c>
      <c r="F50" s="201">
        <v>0</v>
      </c>
      <c r="G50" s="151">
        <v>0</v>
      </c>
      <c r="H50" s="201">
        <v>0</v>
      </c>
      <c r="I50" s="151">
        <v>0</v>
      </c>
      <c r="J50" s="201">
        <v>0</v>
      </c>
      <c r="K50" s="151">
        <v>0</v>
      </c>
      <c r="L50" s="201">
        <v>0</v>
      </c>
      <c r="M50" s="151">
        <v>0</v>
      </c>
      <c r="N50" s="201">
        <v>0</v>
      </c>
      <c r="O50" s="151">
        <v>0</v>
      </c>
      <c r="P50" s="201">
        <v>0</v>
      </c>
      <c r="Q50" s="151">
        <v>0</v>
      </c>
      <c r="R50" s="201">
        <v>0</v>
      </c>
      <c r="S50" s="151">
        <v>0</v>
      </c>
      <c r="T50" s="201">
        <v>0</v>
      </c>
      <c r="U50" s="151">
        <v>0</v>
      </c>
      <c r="V50" s="201">
        <v>0</v>
      </c>
      <c r="W50" s="151">
        <v>0</v>
      </c>
      <c r="X50" s="201">
        <v>0</v>
      </c>
    </row>
    <row r="51" spans="1:24" s="193" customFormat="1" ht="20.25" customHeight="1" x14ac:dyDescent="0.25">
      <c r="A51" s="152" t="s">
        <v>41</v>
      </c>
      <c r="B51" s="153"/>
      <c r="C51" s="154">
        <v>20968</v>
      </c>
      <c r="D51" s="202">
        <v>4053114.2639891892</v>
      </c>
      <c r="E51" s="155">
        <v>77</v>
      </c>
      <c r="F51" s="202">
        <v>47049.150374566052</v>
      </c>
      <c r="G51" s="155">
        <v>0</v>
      </c>
      <c r="H51" s="202">
        <v>0</v>
      </c>
      <c r="I51" s="155">
        <v>13</v>
      </c>
      <c r="J51" s="202">
        <v>2485.2659329800799</v>
      </c>
      <c r="K51" s="155">
        <v>60</v>
      </c>
      <c r="L51" s="202">
        <v>26572.1812550053</v>
      </c>
      <c r="M51" s="155">
        <v>3</v>
      </c>
      <c r="N51" s="202">
        <v>178.55082437253762</v>
      </c>
      <c r="O51" s="155">
        <v>0</v>
      </c>
      <c r="P51" s="202">
        <v>0</v>
      </c>
      <c r="Q51" s="155">
        <v>52</v>
      </c>
      <c r="R51" s="202">
        <v>3081.0055276671928</v>
      </c>
      <c r="S51" s="155">
        <v>21173</v>
      </c>
      <c r="T51" s="202">
        <v>4132480.41790378</v>
      </c>
      <c r="U51" s="155">
        <v>392</v>
      </c>
      <c r="V51" s="202">
        <v>115789.75227609574</v>
      </c>
      <c r="W51" s="155">
        <v>21565</v>
      </c>
      <c r="X51" s="202">
        <v>4248270.1701798756</v>
      </c>
    </row>
    <row r="52" spans="1:24" s="193" customFormat="1" ht="20.25" customHeight="1" x14ac:dyDescent="0.25">
      <c r="A52" s="156">
        <v>39</v>
      </c>
      <c r="B52" s="149" t="s">
        <v>60</v>
      </c>
      <c r="C52" s="150">
        <v>0</v>
      </c>
      <c r="D52" s="201">
        <v>0</v>
      </c>
      <c r="E52" s="151">
        <v>0</v>
      </c>
      <c r="F52" s="201">
        <v>0</v>
      </c>
      <c r="G52" s="151">
        <v>0</v>
      </c>
      <c r="H52" s="201">
        <v>0</v>
      </c>
      <c r="I52" s="151">
        <v>0</v>
      </c>
      <c r="J52" s="201">
        <v>0</v>
      </c>
      <c r="K52" s="151">
        <v>0</v>
      </c>
      <c r="L52" s="201">
        <v>0</v>
      </c>
      <c r="M52" s="151">
        <v>0</v>
      </c>
      <c r="N52" s="201">
        <v>0</v>
      </c>
      <c r="O52" s="151">
        <v>0</v>
      </c>
      <c r="P52" s="201">
        <v>0</v>
      </c>
      <c r="Q52" s="151">
        <v>0</v>
      </c>
      <c r="R52" s="201">
        <v>0</v>
      </c>
      <c r="S52" s="151">
        <v>0</v>
      </c>
      <c r="T52" s="201">
        <v>0</v>
      </c>
      <c r="U52" s="151">
        <v>0</v>
      </c>
      <c r="V52" s="201">
        <v>0</v>
      </c>
      <c r="W52" s="151">
        <v>0</v>
      </c>
      <c r="X52" s="201">
        <v>0</v>
      </c>
    </row>
    <row r="53" spans="1:24" s="193" customFormat="1" ht="20.25" customHeight="1" x14ac:dyDescent="0.25">
      <c r="A53" s="156">
        <v>40</v>
      </c>
      <c r="B53" s="161" t="s">
        <v>61</v>
      </c>
      <c r="C53" s="150">
        <v>335</v>
      </c>
      <c r="D53" s="201">
        <v>69220.527659206447</v>
      </c>
      <c r="E53" s="151">
        <v>13</v>
      </c>
      <c r="F53" s="201">
        <v>3933.0905077749544</v>
      </c>
      <c r="G53" s="151">
        <v>0</v>
      </c>
      <c r="H53" s="201">
        <v>0</v>
      </c>
      <c r="I53" s="151">
        <v>39</v>
      </c>
      <c r="J53" s="201">
        <v>7311.6349879117906</v>
      </c>
      <c r="K53" s="151">
        <v>176</v>
      </c>
      <c r="L53" s="201">
        <v>78175.171353297512</v>
      </c>
      <c r="M53" s="151">
        <v>3</v>
      </c>
      <c r="N53" s="201">
        <v>525.29527616278767</v>
      </c>
      <c r="O53" s="151">
        <v>0</v>
      </c>
      <c r="P53" s="201">
        <v>0</v>
      </c>
      <c r="Q53" s="151">
        <v>152</v>
      </c>
      <c r="R53" s="201">
        <v>9064.2967076882378</v>
      </c>
      <c r="S53" s="151">
        <v>718</v>
      </c>
      <c r="T53" s="201">
        <v>168230.01649204173</v>
      </c>
      <c r="U53" s="151">
        <v>89</v>
      </c>
      <c r="V53" s="201">
        <v>25645.592163846839</v>
      </c>
      <c r="W53" s="151">
        <v>807</v>
      </c>
      <c r="X53" s="201">
        <v>193875.60865588856</v>
      </c>
    </row>
    <row r="54" spans="1:24" s="193" customFormat="1" ht="20.25" customHeight="1" x14ac:dyDescent="0.25">
      <c r="A54" s="156">
        <v>41</v>
      </c>
      <c r="B54" s="161" t="s">
        <v>42</v>
      </c>
      <c r="C54" s="150">
        <v>0</v>
      </c>
      <c r="D54" s="201">
        <v>0</v>
      </c>
      <c r="E54" s="151">
        <v>0</v>
      </c>
      <c r="F54" s="201">
        <v>0</v>
      </c>
      <c r="G54" s="151">
        <v>0</v>
      </c>
      <c r="H54" s="201">
        <v>0</v>
      </c>
      <c r="I54" s="151">
        <v>0</v>
      </c>
      <c r="J54" s="201">
        <v>0</v>
      </c>
      <c r="K54" s="151">
        <v>0</v>
      </c>
      <c r="L54" s="201">
        <v>0</v>
      </c>
      <c r="M54" s="151">
        <v>0</v>
      </c>
      <c r="N54" s="201">
        <v>0</v>
      </c>
      <c r="O54" s="151">
        <v>0</v>
      </c>
      <c r="P54" s="201">
        <v>0</v>
      </c>
      <c r="Q54" s="151">
        <v>0</v>
      </c>
      <c r="R54" s="201">
        <v>0</v>
      </c>
      <c r="S54" s="151">
        <v>0</v>
      </c>
      <c r="T54" s="201">
        <v>0</v>
      </c>
      <c r="U54" s="151">
        <v>0</v>
      </c>
      <c r="V54" s="201">
        <v>0</v>
      </c>
      <c r="W54" s="151">
        <v>0</v>
      </c>
      <c r="X54" s="201">
        <v>0</v>
      </c>
    </row>
    <row r="55" spans="1:24" s="193" customFormat="1" ht="20.25" customHeight="1" x14ac:dyDescent="0.25">
      <c r="A55" s="152" t="s">
        <v>43</v>
      </c>
      <c r="B55" s="153"/>
      <c r="C55" s="154">
        <v>335</v>
      </c>
      <c r="D55" s="202">
        <v>69220.527659206447</v>
      </c>
      <c r="E55" s="155">
        <v>13</v>
      </c>
      <c r="F55" s="202">
        <v>3933.0905077749544</v>
      </c>
      <c r="G55" s="155">
        <v>0</v>
      </c>
      <c r="H55" s="202">
        <v>0</v>
      </c>
      <c r="I55" s="155">
        <v>39</v>
      </c>
      <c r="J55" s="202">
        <v>7311.6349879117906</v>
      </c>
      <c r="K55" s="155">
        <v>176</v>
      </c>
      <c r="L55" s="202">
        <v>78175.171353297512</v>
      </c>
      <c r="M55" s="155">
        <v>3</v>
      </c>
      <c r="N55" s="202">
        <v>525.29527616278767</v>
      </c>
      <c r="O55" s="155">
        <v>0</v>
      </c>
      <c r="P55" s="202">
        <v>0</v>
      </c>
      <c r="Q55" s="155">
        <v>152</v>
      </c>
      <c r="R55" s="202">
        <v>9064.2967076882378</v>
      </c>
      <c r="S55" s="155">
        <v>718</v>
      </c>
      <c r="T55" s="202">
        <v>168230.01649204173</v>
      </c>
      <c r="U55" s="155">
        <v>89</v>
      </c>
      <c r="V55" s="202">
        <v>25645.592163846839</v>
      </c>
      <c r="W55" s="155">
        <v>807</v>
      </c>
      <c r="X55" s="202">
        <v>193875.60865588856</v>
      </c>
    </row>
    <row r="56" spans="1:24" s="193" customFormat="1" ht="20.25" customHeight="1" x14ac:dyDescent="0.25">
      <c r="A56" s="148">
        <v>42</v>
      </c>
      <c r="B56" s="149" t="s">
        <v>44</v>
      </c>
      <c r="C56" s="150">
        <v>0</v>
      </c>
      <c r="D56" s="201">
        <v>0</v>
      </c>
      <c r="E56" s="151">
        <v>0</v>
      </c>
      <c r="F56" s="201">
        <v>0</v>
      </c>
      <c r="G56" s="151">
        <v>0</v>
      </c>
      <c r="H56" s="201">
        <v>0</v>
      </c>
      <c r="I56" s="151">
        <v>0</v>
      </c>
      <c r="J56" s="201">
        <v>0</v>
      </c>
      <c r="K56" s="151">
        <v>0</v>
      </c>
      <c r="L56" s="201">
        <v>0</v>
      </c>
      <c r="M56" s="151">
        <v>0</v>
      </c>
      <c r="N56" s="201">
        <v>0</v>
      </c>
      <c r="O56" s="151">
        <v>0</v>
      </c>
      <c r="P56" s="201">
        <v>0</v>
      </c>
      <c r="Q56" s="151">
        <v>0</v>
      </c>
      <c r="R56" s="201">
        <v>0</v>
      </c>
      <c r="S56" s="151">
        <v>0</v>
      </c>
      <c r="T56" s="201">
        <v>0</v>
      </c>
      <c r="U56" s="151">
        <v>0</v>
      </c>
      <c r="V56" s="201">
        <v>0</v>
      </c>
      <c r="W56" s="151">
        <v>0</v>
      </c>
      <c r="X56" s="201">
        <v>0</v>
      </c>
    </row>
    <row r="57" spans="1:24" s="193" customFormat="1" ht="20.25" customHeight="1" x14ac:dyDescent="0.25">
      <c r="A57" s="152" t="s">
        <v>45</v>
      </c>
      <c r="B57" s="153"/>
      <c r="C57" s="154">
        <v>0</v>
      </c>
      <c r="D57" s="202">
        <v>0</v>
      </c>
      <c r="E57" s="155">
        <v>0</v>
      </c>
      <c r="F57" s="202">
        <v>0</v>
      </c>
      <c r="G57" s="155">
        <v>0</v>
      </c>
      <c r="H57" s="202">
        <v>0</v>
      </c>
      <c r="I57" s="155">
        <v>0</v>
      </c>
      <c r="J57" s="202">
        <v>0</v>
      </c>
      <c r="K57" s="155">
        <v>0</v>
      </c>
      <c r="L57" s="202">
        <v>0</v>
      </c>
      <c r="M57" s="155">
        <v>0</v>
      </c>
      <c r="N57" s="202">
        <v>0</v>
      </c>
      <c r="O57" s="155">
        <v>0</v>
      </c>
      <c r="P57" s="202">
        <v>0</v>
      </c>
      <c r="Q57" s="155">
        <v>0</v>
      </c>
      <c r="R57" s="202">
        <v>0</v>
      </c>
      <c r="S57" s="155">
        <v>0</v>
      </c>
      <c r="T57" s="202">
        <v>0</v>
      </c>
      <c r="U57" s="155">
        <v>0</v>
      </c>
      <c r="V57" s="202">
        <v>0</v>
      </c>
      <c r="W57" s="155">
        <v>0</v>
      </c>
      <c r="X57" s="202">
        <v>0</v>
      </c>
    </row>
    <row r="58" spans="1:24" s="193" customFormat="1" ht="20.25" customHeight="1" x14ac:dyDescent="0.25">
      <c r="A58" s="195" t="s">
        <v>62</v>
      </c>
      <c r="B58" s="195"/>
      <c r="C58" s="203">
        <v>423929</v>
      </c>
      <c r="D58" s="204">
        <v>87389334.828057095</v>
      </c>
      <c r="E58" s="205">
        <v>23395</v>
      </c>
      <c r="F58" s="204">
        <v>14866110.9539876</v>
      </c>
      <c r="G58" s="205">
        <v>1</v>
      </c>
      <c r="H58" s="204">
        <v>20000</v>
      </c>
      <c r="I58" s="205">
        <v>2233</v>
      </c>
      <c r="J58" s="204">
        <v>417569.10241959058</v>
      </c>
      <c r="K58" s="205">
        <v>10069</v>
      </c>
      <c r="L58" s="204">
        <v>4464601.4451573649</v>
      </c>
      <c r="M58" s="205">
        <v>69</v>
      </c>
      <c r="N58" s="204">
        <v>29999.730201957456</v>
      </c>
      <c r="O58" s="205">
        <v>0</v>
      </c>
      <c r="P58" s="204">
        <v>0</v>
      </c>
      <c r="Q58" s="205">
        <v>8670</v>
      </c>
      <c r="R58" s="204">
        <v>517664.00354392116</v>
      </c>
      <c r="S58" s="205">
        <v>468366</v>
      </c>
      <c r="T58" s="204">
        <v>107705280.06336753</v>
      </c>
      <c r="U58" s="205">
        <v>48465</v>
      </c>
      <c r="V58" s="204">
        <v>14388349.853291607</v>
      </c>
      <c r="W58" s="205">
        <v>516831</v>
      </c>
      <c r="X58" s="204">
        <v>122093629.91665912</v>
      </c>
    </row>
    <row r="59" spans="1:24" x14ac:dyDescent="0.3">
      <c r="D59" s="196"/>
      <c r="J59" s="197"/>
      <c r="L59" s="197"/>
      <c r="N59" s="197"/>
      <c r="P59" s="197"/>
      <c r="R59" s="197"/>
    </row>
    <row r="60" spans="1:24" x14ac:dyDescent="0.3">
      <c r="D60" s="198"/>
    </row>
    <row r="61" spans="1:24" x14ac:dyDescent="0.3">
      <c r="H61" s="196"/>
    </row>
  </sheetData>
  <mergeCells count="28">
    <mergeCell ref="A2:B2"/>
    <mergeCell ref="C2:F4"/>
    <mergeCell ref="G2:T4"/>
    <mergeCell ref="U2:X4"/>
    <mergeCell ref="A3:B3"/>
    <mergeCell ref="A4:B4"/>
    <mergeCell ref="W5:X7"/>
    <mergeCell ref="C6:D7"/>
    <mergeCell ref="C5:T5"/>
    <mergeCell ref="U5:V7"/>
    <mergeCell ref="A5:A8"/>
    <mergeCell ref="B5:B8"/>
    <mergeCell ref="O6:P7"/>
    <mergeCell ref="Q6:R7"/>
    <mergeCell ref="E6:F7"/>
    <mergeCell ref="G6:H7"/>
    <mergeCell ref="A58:B58"/>
    <mergeCell ref="A21:B21"/>
    <mergeCell ref="A43:B43"/>
    <mergeCell ref="S6:T7"/>
    <mergeCell ref="I6:J7"/>
    <mergeCell ref="K6:L7"/>
    <mergeCell ref="M6:N7"/>
    <mergeCell ref="A44:B44"/>
    <mergeCell ref="A46:B46"/>
    <mergeCell ref="A51:B51"/>
    <mergeCell ref="A55:B55"/>
    <mergeCell ref="A57:B57"/>
  </mergeCells>
  <printOptions horizontalCentered="1"/>
  <pageMargins left="0.15748031496062992" right="0.15748031496062992" top="0.12" bottom="0.47" header="0.31496062992125984" footer="0.22"/>
  <pageSetup paperSize="9" scale="85" orientation="landscape" r:id="rId1"/>
  <headerFooter>
    <oddFooter>&amp;C&amp;P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59</vt:i4>
      </vt:variant>
    </vt:vector>
  </HeadingPairs>
  <TitlesOfParts>
    <vt:vector size="89" baseType="lpstr">
      <vt:lpstr>Sheet</vt:lpstr>
      <vt:lpstr>Consolidated</vt:lpstr>
      <vt:lpstr>ASR</vt:lpstr>
      <vt:lpstr>ANK</vt:lpstr>
      <vt:lpstr>ATP</vt:lpstr>
      <vt:lpstr>ANM</vt:lpstr>
      <vt:lpstr>BAP</vt:lpstr>
      <vt:lpstr>CTR</vt:lpstr>
      <vt:lpstr>KON</vt:lpstr>
      <vt:lpstr>EG</vt:lpstr>
      <vt:lpstr>ELR</vt:lpstr>
      <vt:lpstr>GTR</vt:lpstr>
      <vt:lpstr>KKD</vt:lpstr>
      <vt:lpstr>KRI</vt:lpstr>
      <vt:lpstr>KNL</vt:lpstr>
      <vt:lpstr>NAN</vt:lpstr>
      <vt:lpstr>NTR</vt:lpstr>
      <vt:lpstr>PAL</vt:lpstr>
      <vt:lpstr>MAN</vt:lpstr>
      <vt:lpstr>PKM</vt:lpstr>
      <vt:lpstr>NLR</vt:lpstr>
      <vt:lpstr>SSS</vt:lpstr>
      <vt:lpstr>SKL</vt:lpstr>
      <vt:lpstr>TPT</vt:lpstr>
      <vt:lpstr>VSP</vt:lpstr>
      <vt:lpstr>VIZ</vt:lpstr>
      <vt:lpstr>WG</vt:lpstr>
      <vt:lpstr>YSR</vt:lpstr>
      <vt:lpstr>BW</vt:lpstr>
      <vt:lpstr>DW</vt:lpstr>
      <vt:lpstr>ANK!Print_Area</vt:lpstr>
      <vt:lpstr>ANM!Print_Area</vt:lpstr>
      <vt:lpstr>ASR!Print_Area</vt:lpstr>
      <vt:lpstr>ATP!Print_Area</vt:lpstr>
      <vt:lpstr>BAP!Print_Area</vt:lpstr>
      <vt:lpstr>BW!Print_Area</vt:lpstr>
      <vt:lpstr>Consolidated!Print_Area</vt:lpstr>
      <vt:lpstr>CTR!Print_Area</vt:lpstr>
      <vt:lpstr>DW!Print_Area</vt:lpstr>
      <vt:lpstr>EG!Print_Area</vt:lpstr>
      <vt:lpstr>ELR!Print_Area</vt:lpstr>
      <vt:lpstr>GTR!Print_Area</vt:lpstr>
      <vt:lpstr>KKD!Print_Area</vt:lpstr>
      <vt:lpstr>KNL!Print_Area</vt:lpstr>
      <vt:lpstr>KON!Print_Area</vt:lpstr>
      <vt:lpstr>KRI!Print_Area</vt:lpstr>
      <vt:lpstr>MAN!Print_Area</vt:lpstr>
      <vt:lpstr>NAN!Print_Area</vt:lpstr>
      <vt:lpstr>NLR!Print_Area</vt:lpstr>
      <vt:lpstr>NTR!Print_Area</vt:lpstr>
      <vt:lpstr>PAL!Print_Area</vt:lpstr>
      <vt:lpstr>PKM!Print_Area</vt:lpstr>
      <vt:lpstr>Sheet!Print_Area</vt:lpstr>
      <vt:lpstr>SKL!Print_Area</vt:lpstr>
      <vt:lpstr>SSS!Print_Area</vt:lpstr>
      <vt:lpstr>TPT!Print_Area</vt:lpstr>
      <vt:lpstr>VIZ!Print_Area</vt:lpstr>
      <vt:lpstr>VSP!Print_Area</vt:lpstr>
      <vt:lpstr>WG!Print_Area</vt:lpstr>
      <vt:lpstr>YSR!Print_Area</vt:lpstr>
      <vt:lpstr>ANK!Print_Titles</vt:lpstr>
      <vt:lpstr>ANM!Print_Titles</vt:lpstr>
      <vt:lpstr>ASR!Print_Titles</vt:lpstr>
      <vt:lpstr>ATP!Print_Titles</vt:lpstr>
      <vt:lpstr>BAP!Print_Titles</vt:lpstr>
      <vt:lpstr>BW!Print_Titles</vt:lpstr>
      <vt:lpstr>Consolidated!Print_Titles</vt:lpstr>
      <vt:lpstr>CTR!Print_Titles</vt:lpstr>
      <vt:lpstr>DW!Print_Titles</vt:lpstr>
      <vt:lpstr>EG!Print_Titles</vt:lpstr>
      <vt:lpstr>ELR!Print_Titles</vt:lpstr>
      <vt:lpstr>GTR!Print_Titles</vt:lpstr>
      <vt:lpstr>KKD!Print_Titles</vt:lpstr>
      <vt:lpstr>KNL!Print_Titles</vt:lpstr>
      <vt:lpstr>KON!Print_Titles</vt:lpstr>
      <vt:lpstr>KRI!Print_Titles</vt:lpstr>
      <vt:lpstr>MAN!Print_Titles</vt:lpstr>
      <vt:lpstr>NAN!Print_Titles</vt:lpstr>
      <vt:lpstr>NLR!Print_Titles</vt:lpstr>
      <vt:lpstr>NTR!Print_Titles</vt:lpstr>
      <vt:lpstr>PAL!Print_Titles</vt:lpstr>
      <vt:lpstr>PKM!Print_Titles</vt:lpstr>
      <vt:lpstr>SKL!Print_Titles</vt:lpstr>
      <vt:lpstr>SSS!Print_Titles</vt:lpstr>
      <vt:lpstr>TPT!Print_Titles</vt:lpstr>
      <vt:lpstr>VIZ!Print_Titles</vt:lpstr>
      <vt:lpstr>VSP!Print_Titles</vt:lpstr>
      <vt:lpstr>WG!Print_Titles</vt:lpstr>
      <vt:lpstr>YSR!Print_Titles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cp:lastPrinted>2023-05-25T05:58:45Z</cp:lastPrinted>
  <dcterms:created xsi:type="dcterms:W3CDTF">2023-04-15T04:44:59Z</dcterms:created>
  <dcterms:modified xsi:type="dcterms:W3CDTF">2023-08-31T11:08:10Z</dcterms:modified>
</cp:coreProperties>
</file>