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0.1 Agri" sheetId="1" r:id="rId1"/>
  </sheets>
  <definedNames>
    <definedName name="_xlnm.Print_Area" localSheetId="0">'20.1 Agri'!$A$1:$K$66</definedName>
    <definedName name="_xlnm.Print_Titles" localSheetId="0">'20.1 Agri'!$B:$B,'20.1 Agri'!$1:$4</definedName>
  </definedNames>
  <calcPr calcId="144525"/>
</workbook>
</file>

<file path=xl/calcChain.xml><?xml version="1.0" encoding="utf-8"?>
<calcChain xmlns="http://schemas.openxmlformats.org/spreadsheetml/2006/main">
  <c r="I69" i="1" l="1"/>
  <c r="F69" i="1"/>
  <c r="C69" i="1"/>
  <c r="K60" i="1"/>
  <c r="H60" i="1"/>
  <c r="E60" i="1"/>
  <c r="K59" i="1"/>
  <c r="H59" i="1"/>
  <c r="E59" i="1"/>
  <c r="J59" i="1"/>
  <c r="J65" i="1" s="1"/>
  <c r="K65" i="1" s="1"/>
  <c r="G59" i="1"/>
  <c r="G65" i="1" s="1"/>
  <c r="H65" i="1" s="1"/>
  <c r="D59" i="1"/>
  <c r="D65" i="1" s="1"/>
  <c r="E65" i="1" s="1"/>
  <c r="K55" i="1"/>
  <c r="H55" i="1"/>
  <c r="E55" i="1"/>
  <c r="K54" i="1"/>
  <c r="H54" i="1"/>
  <c r="E54" i="1"/>
  <c r="K53" i="1"/>
  <c r="H53" i="1"/>
  <c r="E53" i="1"/>
  <c r="K52" i="1"/>
  <c r="H52" i="1"/>
  <c r="D56" i="1"/>
  <c r="E56" i="1" s="1"/>
  <c r="J51" i="1"/>
  <c r="D51" i="1"/>
  <c r="K47" i="1"/>
  <c r="H47" i="1"/>
  <c r="E47" i="1"/>
  <c r="K46" i="1"/>
  <c r="H46" i="1"/>
  <c r="E46" i="1"/>
  <c r="K44" i="1"/>
  <c r="H44" i="1"/>
  <c r="E44" i="1"/>
  <c r="K43" i="1"/>
  <c r="H43" i="1"/>
  <c r="E43" i="1"/>
  <c r="K42" i="1"/>
  <c r="G48" i="1"/>
  <c r="H48" i="1" s="1"/>
  <c r="E42" i="1"/>
  <c r="H41" i="1"/>
  <c r="K40" i="1"/>
  <c r="H40" i="1"/>
  <c r="E40" i="1"/>
  <c r="K39" i="1"/>
  <c r="H39" i="1"/>
  <c r="E39" i="1"/>
  <c r="K38" i="1"/>
  <c r="H38" i="1"/>
  <c r="E38" i="1"/>
  <c r="K37" i="1"/>
  <c r="H37" i="1"/>
  <c r="K35" i="1"/>
  <c r="H35" i="1"/>
  <c r="E35" i="1"/>
  <c r="K34" i="1"/>
  <c r="H34" i="1"/>
  <c r="E34" i="1"/>
  <c r="K33" i="1"/>
  <c r="H33" i="1"/>
  <c r="E33" i="1"/>
  <c r="K32" i="1"/>
  <c r="H32" i="1"/>
  <c r="E32" i="1"/>
  <c r="K30" i="1"/>
  <c r="E30" i="1"/>
  <c r="K29" i="1"/>
  <c r="H29" i="1"/>
  <c r="E29" i="1"/>
  <c r="K28" i="1"/>
  <c r="H28" i="1"/>
  <c r="E28" i="1"/>
  <c r="K27" i="1"/>
  <c r="H27" i="1"/>
  <c r="E27" i="1"/>
  <c r="K26" i="1"/>
  <c r="E26" i="1"/>
  <c r="H24" i="1"/>
  <c r="K22" i="1"/>
  <c r="H22" i="1"/>
  <c r="E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K6" i="1"/>
  <c r="H6" i="1"/>
  <c r="E6" i="1"/>
  <c r="K5" i="1"/>
  <c r="H5" i="1"/>
  <c r="D23" i="1"/>
  <c r="J48" i="1" l="1"/>
  <c r="K48" i="1" s="1"/>
  <c r="K50" i="1"/>
  <c r="E52" i="1"/>
  <c r="D48" i="1"/>
  <c r="E48" i="1" s="1"/>
  <c r="E50" i="1"/>
  <c r="D64" i="1"/>
  <c r="E64" i="1" s="1"/>
  <c r="J56" i="1"/>
  <c r="J64" i="1" s="1"/>
  <c r="K64" i="1" s="1"/>
  <c r="G56" i="1"/>
  <c r="E5" i="1"/>
  <c r="K56" i="1"/>
  <c r="J23" i="1"/>
  <c r="G51" i="1"/>
  <c r="H50" i="1"/>
  <c r="E23" i="1"/>
  <c r="J63" i="1"/>
  <c r="K63" i="1" s="1"/>
  <c r="K51" i="1"/>
  <c r="G23" i="1"/>
  <c r="E24" i="1"/>
  <c r="K24" i="1"/>
  <c r="D63" i="1"/>
  <c r="E63" i="1" s="1"/>
  <c r="E51" i="1"/>
  <c r="D49" i="1" l="1"/>
  <c r="G49" i="1"/>
  <c r="H23" i="1"/>
  <c r="G63" i="1"/>
  <c r="H63" i="1" s="1"/>
  <c r="H51" i="1"/>
  <c r="G64" i="1"/>
  <c r="H64" i="1" s="1"/>
  <c r="H56" i="1"/>
  <c r="J49" i="1"/>
  <c r="K23" i="1"/>
  <c r="D62" i="1" l="1"/>
  <c r="E49" i="1"/>
  <c r="K49" i="1"/>
  <c r="J62" i="1"/>
  <c r="G62" i="1"/>
  <c r="H49" i="1"/>
  <c r="D66" i="1" l="1"/>
  <c r="E62" i="1"/>
  <c r="K62" i="1"/>
  <c r="J66" i="1"/>
  <c r="H62" i="1"/>
  <c r="G66" i="1"/>
  <c r="E66" i="1" l="1"/>
  <c r="E69" i="1" s="1"/>
  <c r="D69" i="1"/>
  <c r="G69" i="1"/>
  <c r="H66" i="1"/>
  <c r="H69" i="1" s="1"/>
  <c r="J69" i="1"/>
  <c r="K66" i="1"/>
  <c r="K69" i="1" s="1"/>
</calcChain>
</file>

<file path=xl/sharedStrings.xml><?xml version="1.0" encoding="utf-8"?>
<sst xmlns="http://schemas.openxmlformats.org/spreadsheetml/2006/main" count="81" uniqueCount="74">
  <si>
    <t>SLBC OF A.P.                                                                                                                                                                    CONVENOR:UNION BANK OF INDIA</t>
  </si>
  <si>
    <t>ANNUAL CREDIT PLAN 2020-21- BANK-WISE ACHIEVEMENT AS ON  30.06.2020 ( amount in crores )</t>
  </si>
  <si>
    <t>S.No.</t>
  </si>
  <si>
    <t>Name of the Bank</t>
  </si>
  <si>
    <t>Short Term Crop Production Loans</t>
  </si>
  <si>
    <t>Agrl.Term Loans including agriculture infrastructure &amp; ancillary activities</t>
  </si>
  <si>
    <t>Total Agriculture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</si>
  <si>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</si>
  <si>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</si>
  <si>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</si>
  <si>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</si>
  <si>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</si>
  <si>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</si>
  <si>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</si>
  <si>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</si>
  <si>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</si>
  <si>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</si>
  <si>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</si>
  <si>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</si>
  <si>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</si>
  <si>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</si>
  <si>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</si>
  <si>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</si>
  <si>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</si>
  <si>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</si>
  <si>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</si>
  <si>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</si>
  <si>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State Bank of India</t>
  </si>
  <si>
    <t>Public  Sector  Banks  Total</t>
  </si>
  <si>
    <t>Axis Bank</t>
  </si>
  <si>
    <t>Bandhan Bank</t>
  </si>
  <si>
    <t>Catholic Syrian Bank Ltd</t>
  </si>
  <si>
    <t>NA</t>
  </si>
  <si>
    <t>City Union Bank Ltd</t>
  </si>
  <si>
    <t>Coastal Local Area Bank Ltd</t>
  </si>
  <si>
    <t>DCB Bank Limited</t>
  </si>
  <si>
    <t>Dhanalakshmi Bank</t>
  </si>
  <si>
    <t>Equitas Small Finance Bank Ltd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</si>
  <si>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</si>
  <si>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</si>
  <si>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</si>
  <si>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</si>
  <si>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</si>
  <si>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</si>
  <si>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</si>
  <si>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</si>
  <si>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</si>
  <si>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</si>
  <si>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Lakshmi Vilas Bank Ltd</t>
  </si>
  <si>
    <t>RBL Bank</t>
  </si>
  <si>
    <t>South Indian Bank Ltd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</si>
  <si>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</si>
  <si>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</si>
  <si>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</si>
  <si>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</si>
  <si>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</si>
  <si>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</si>
  <si>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</si>
  <si>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</si>
  <si>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</si>
  <si>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</si>
  <si>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</si>
  <si>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</si>
  <si>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</si>
  <si>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FSCS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</si>
  <si>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</si>
  <si>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</si>
  <si>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</si>
  <si>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</si>
  <si>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</si>
  <si>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</si>
  <si>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</si>
  <si>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District wise Data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</si>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</sst>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0_);[Red]\(0.00\)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40">
    <xf numFmtId="0" fontId="0" fillId="0" borderId="0" xfId="0"/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/>
    <xf numFmtId="2" fontId="1" fillId="0" borderId="1" xfId="0" applyNumberFormat="1" applyFont="1" applyFill="1" applyBorder="1" applyAlignment="1"/>
    <xf numFmtId="164" fontId="1" fillId="0" borderId="0" xfId="0" applyNumberFormat="1" applyFont="1" applyFill="1" applyAlignment="1"/>
    <xf numFmtId="164" fontId="2" fillId="0" borderId="1" xfId="0" applyNumberFormat="1" applyFont="1" applyFill="1" applyBorder="1" applyAlignment="1"/>
    <xf numFmtId="2" fontId="2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wrapText="1"/>
    </xf>
    <xf numFmtId="0" fontId="2" fillId="0" borderId="0" xfId="0" applyFont="1" applyFill="1" applyAlignment="1"/>
    <xf numFmtId="164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/>
    <xf numFmtId="2" fontId="1" fillId="0" borderId="1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/>
    <xf numFmtId="164" fontId="1" fillId="0" borderId="1" xfId="0" applyNumberFormat="1" applyFont="1" applyFill="1" applyBorder="1" applyAlignment="1" applyProtection="1">
      <protection locked="0"/>
    </xf>
    <xf numFmtId="0" fontId="3" fillId="0" borderId="1" xfId="0" applyFont="1" applyFill="1" applyBorder="1" applyAlignment="1"/>
    <xf numFmtId="2" fontId="3" fillId="0" borderId="1" xfId="0" applyNumberFormat="1" applyFont="1" applyFill="1" applyBorder="1" applyAlignment="1"/>
    <xf numFmtId="165" fontId="3" fillId="0" borderId="1" xfId="0" applyNumberFormat="1" applyFont="1" applyFill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71"/>
  <sheetViews>
    <sheetView tabSelected="1" zoomScaleSheetLayoutView="71" workbookViewId="0">
      <selection activeCell="G17" sqref="G17"/>
    </sheetView>
  </sheetViews>
  <sheetFormatPr defaultColWidth="20.7109375" defaultRowHeight="15" x14ac:dyDescent="0.25"/>
  <cols>
    <col min="1" max="1" width="5.7109375" style="1" bestFit="1" customWidth="1"/>
    <col min="2" max="2" width="29.42578125" style="1" customWidth="1"/>
    <col min="3" max="3" width="15.7109375" style="1" customWidth="1"/>
    <col min="4" max="4" width="12.85546875" style="1" customWidth="1"/>
    <col min="5" max="5" width="12.85546875" style="16" customWidth="1"/>
    <col min="6" max="7" width="12.42578125" style="1" customWidth="1"/>
    <col min="8" max="8" width="12.28515625" style="1" customWidth="1"/>
    <col min="9" max="9" width="12.42578125" style="1" customWidth="1"/>
    <col min="10" max="10" width="11.28515625" style="1" customWidth="1"/>
    <col min="11" max="11" width="10.7109375" style="1" customWidth="1"/>
    <col min="12" max="12" width="12.85546875" style="1" customWidth="1"/>
    <col min="13" max="16384" width="20.7109375" style="1"/>
  </cols>
  <sheetData>
    <row r="1" spans="1:13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3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3" ht="47.25" customHeight="1" x14ac:dyDescent="0.25">
      <c r="A3" s="30" t="s">
        <v>2</v>
      </c>
      <c r="B3" s="31" t="s">
        <v>3</v>
      </c>
      <c r="C3" s="33" t="s">
        <v>4</v>
      </c>
      <c r="D3" s="34"/>
      <c r="E3" s="35"/>
      <c r="F3" s="36" t="s">
        <v>5</v>
      </c>
      <c r="G3" s="37"/>
      <c r="H3" s="38"/>
      <c r="I3" s="39" t="s">
        <v>6</v>
      </c>
      <c r="J3" s="39"/>
      <c r="K3" s="39"/>
    </row>
    <row r="4" spans="1:13" s="4" customFormat="1" ht="30" x14ac:dyDescent="0.25">
      <c r="A4" s="30"/>
      <c r="B4" s="32"/>
      <c r="C4" s="2" t="s">
        <v>7</v>
      </c>
      <c r="D4" s="3" t="s">
        <v>8</v>
      </c>
      <c r="E4" s="3" t="s">
        <v>9</v>
      </c>
      <c r="F4" s="2" t="s">
        <v>7</v>
      </c>
      <c r="G4" s="3" t="s">
        <v>8</v>
      </c>
      <c r="H4" s="3" t="s">
        <v>9</v>
      </c>
      <c r="I4" s="2" t="s">
        <v>7</v>
      </c>
      <c r="J4" s="3" t="s">
        <v>8</v>
      </c>
      <c r="K4" s="3" t="s">
        <v>9</v>
      </c>
    </row>
    <row r="5" spans="1:13" s="9" customFormat="1" x14ac:dyDescent="0.25">
      <c r="A5" s="5">
        <v>1</v>
      </c>
      <c r="B5" s="6" t="s">
        <v>10</v>
      </c>
      <c r="C5" s="7">
        <v>34.08</v>
      </c>
      <c r="D5" s="7">
        <v>5.99</v>
      </c>
      <c r="E5" s="8">
        <f>D5/C5%</f>
        <v>17.576291079812208</v>
      </c>
      <c r="F5" s="7">
        <v>57.07</v>
      </c>
      <c r="G5" s="8">
        <v>5.57</v>
      </c>
      <c r="H5" s="8">
        <f>G5/F5%</f>
        <v>9.7599439285088501</v>
      </c>
      <c r="I5" s="7">
        <v>91.15</v>
      </c>
      <c r="J5" s="8">
        <v>11.56</v>
      </c>
      <c r="K5" s="8">
        <f>J5/I5%</f>
        <v>12.682391662095446</v>
      </c>
    </row>
    <row r="6" spans="1:13" x14ac:dyDescent="0.25">
      <c r="A6" s="5">
        <v>2</v>
      </c>
      <c r="B6" s="10" t="s">
        <v>11</v>
      </c>
      <c r="C6" s="7">
        <v>16151.94</v>
      </c>
      <c r="D6" s="7">
        <v>3594.8108000000002</v>
      </c>
      <c r="E6" s="11">
        <f t="shared" ref="E6:E44" si="0">D6/C6%</f>
        <v>22.256216900260895</v>
      </c>
      <c r="F6" s="7">
        <v>5564.95</v>
      </c>
      <c r="G6" s="8">
        <v>1756.4416999999999</v>
      </c>
      <c r="H6" s="8">
        <f t="shared" ref="H6:H60" si="1">G6/F6%</f>
        <v>31.562578280128303</v>
      </c>
      <c r="I6" s="7">
        <v>21716.89</v>
      </c>
      <c r="J6" s="8">
        <v>5351.2525000000005</v>
      </c>
      <c r="K6" s="11">
        <f t="shared" ref="K6:K60" si="2">J6/I6%</f>
        <v>24.640970691475623</v>
      </c>
    </row>
    <row r="7" spans="1:13" x14ac:dyDescent="0.25">
      <c r="A7" s="5">
        <v>3</v>
      </c>
      <c r="B7" s="10" t="s">
        <v>12</v>
      </c>
      <c r="C7" s="7">
        <v>2631.57</v>
      </c>
      <c r="D7" s="7">
        <v>1243.3934999999999</v>
      </c>
      <c r="E7" s="11">
        <f t="shared" si="0"/>
        <v>47.249113646986387</v>
      </c>
      <c r="F7" s="7">
        <v>953</v>
      </c>
      <c r="G7" s="8">
        <v>173.49858</v>
      </c>
      <c r="H7" s="8">
        <f t="shared" si="1"/>
        <v>18.205517313746068</v>
      </c>
      <c r="I7" s="7">
        <v>3584.57</v>
      </c>
      <c r="J7" s="8">
        <v>1416.8920799999999</v>
      </c>
      <c r="K7" s="11">
        <f t="shared" si="2"/>
        <v>39.527532730564609</v>
      </c>
    </row>
    <row r="8" spans="1:13" x14ac:dyDescent="0.25">
      <c r="A8" s="5">
        <v>4</v>
      </c>
      <c r="B8" s="10" t="s">
        <v>13</v>
      </c>
      <c r="C8" s="7">
        <v>1216.5899999999999</v>
      </c>
      <c r="D8" s="7">
        <v>394.22</v>
      </c>
      <c r="E8" s="11">
        <f t="shared" si="0"/>
        <v>32.403685711702387</v>
      </c>
      <c r="F8" s="7">
        <v>553.76</v>
      </c>
      <c r="G8" s="8">
        <v>102.99</v>
      </c>
      <c r="H8" s="8">
        <f t="shared" si="1"/>
        <v>18.59830973707021</v>
      </c>
      <c r="I8" s="7">
        <v>1770.35</v>
      </c>
      <c r="J8" s="8">
        <v>497.21000000000004</v>
      </c>
      <c r="K8" s="11">
        <f t="shared" si="2"/>
        <v>28.085406840455281</v>
      </c>
    </row>
    <row r="9" spans="1:13" x14ac:dyDescent="0.25">
      <c r="A9" s="5">
        <v>5</v>
      </c>
      <c r="B9" s="10" t="s">
        <v>14</v>
      </c>
      <c r="C9" s="7">
        <v>120.71</v>
      </c>
      <c r="D9" s="7">
        <v>0</v>
      </c>
      <c r="E9" s="11">
        <f t="shared" si="0"/>
        <v>0</v>
      </c>
      <c r="F9" s="7">
        <v>22.11</v>
      </c>
      <c r="G9" s="8">
        <v>0</v>
      </c>
      <c r="H9" s="8">
        <f t="shared" si="1"/>
        <v>0</v>
      </c>
      <c r="I9" s="7">
        <v>142.82</v>
      </c>
      <c r="J9" s="8">
        <v>0</v>
      </c>
      <c r="K9" s="11">
        <f t="shared" si="2"/>
        <v>0</v>
      </c>
    </row>
    <row r="10" spans="1:13" x14ac:dyDescent="0.25">
      <c r="A10" s="5">
        <v>6</v>
      </c>
      <c r="B10" s="10" t="s">
        <v>15</v>
      </c>
      <c r="C10" s="7">
        <v>5653.31</v>
      </c>
      <c r="D10" s="7">
        <v>2252.63</v>
      </c>
      <c r="E10" s="11">
        <f t="shared" si="0"/>
        <v>39.846213987911504</v>
      </c>
      <c r="F10" s="7">
        <v>1631.52</v>
      </c>
      <c r="G10" s="8">
        <v>148.53</v>
      </c>
      <c r="H10" s="8">
        <f t="shared" si="1"/>
        <v>9.1037805236834366</v>
      </c>
      <c r="I10" s="7">
        <v>7284.83</v>
      </c>
      <c r="J10" s="8">
        <v>2401.1600000000003</v>
      </c>
      <c r="K10" s="11">
        <f t="shared" si="2"/>
        <v>32.961098611772691</v>
      </c>
      <c r="L10" s="12"/>
      <c r="M10" s="12"/>
    </row>
    <row r="11" spans="1:13" x14ac:dyDescent="0.25">
      <c r="A11" s="5">
        <v>7</v>
      </c>
      <c r="B11" s="10" t="s">
        <v>16</v>
      </c>
      <c r="C11" s="7">
        <v>1386.14</v>
      </c>
      <c r="D11" s="7">
        <v>228.36840000000001</v>
      </c>
      <c r="E11" s="11">
        <f t="shared" si="0"/>
        <v>16.475132382010475</v>
      </c>
      <c r="F11" s="7">
        <v>438.51</v>
      </c>
      <c r="G11" s="8">
        <v>170.20779999999999</v>
      </c>
      <c r="H11" s="8">
        <f t="shared" si="1"/>
        <v>38.815032724453268</v>
      </c>
      <c r="I11" s="7">
        <v>1824.65</v>
      </c>
      <c r="J11" s="8">
        <v>398.57620000000003</v>
      </c>
      <c r="K11" s="11">
        <f t="shared" si="2"/>
        <v>21.84398103745924</v>
      </c>
    </row>
    <row r="12" spans="1:13" x14ac:dyDescent="0.25">
      <c r="A12" s="5">
        <v>8</v>
      </c>
      <c r="B12" s="10" t="s">
        <v>17</v>
      </c>
      <c r="C12" s="7">
        <v>777.2</v>
      </c>
      <c r="D12" s="7">
        <v>680.39901227300004</v>
      </c>
      <c r="E12" s="11">
        <f t="shared" si="0"/>
        <v>87.544906365542971</v>
      </c>
      <c r="F12" s="7">
        <v>738.36</v>
      </c>
      <c r="G12" s="8">
        <v>177.26386514000001</v>
      </c>
      <c r="H12" s="8">
        <f t="shared" si="1"/>
        <v>24.007782807844411</v>
      </c>
      <c r="I12" s="7">
        <v>1515.56</v>
      </c>
      <c r="J12" s="8">
        <v>857.66287741300005</v>
      </c>
      <c r="K12" s="11">
        <f t="shared" si="2"/>
        <v>56.590493112314924</v>
      </c>
    </row>
    <row r="13" spans="1:13" x14ac:dyDescent="0.25">
      <c r="A13" s="5">
        <v>9</v>
      </c>
      <c r="B13" s="10" t="s">
        <v>18</v>
      </c>
      <c r="C13" s="7">
        <v>4261.04</v>
      </c>
      <c r="D13" s="7">
        <v>1262.6369999999999</v>
      </c>
      <c r="E13" s="11">
        <f t="shared" si="0"/>
        <v>29.632132061656311</v>
      </c>
      <c r="F13" s="7">
        <v>1573.93</v>
      </c>
      <c r="G13" s="8">
        <v>145.35580000000002</v>
      </c>
      <c r="H13" s="8">
        <f t="shared" si="1"/>
        <v>9.2352137642716006</v>
      </c>
      <c r="I13" s="7">
        <v>5834.97</v>
      </c>
      <c r="J13" s="8">
        <v>1407.9928</v>
      </c>
      <c r="K13" s="11">
        <f t="shared" si="2"/>
        <v>24.130249170089989</v>
      </c>
      <c r="L13" s="12"/>
      <c r="M13" s="12"/>
    </row>
    <row r="14" spans="1:13" x14ac:dyDescent="0.25">
      <c r="A14" s="5">
        <v>10</v>
      </c>
      <c r="B14" s="10" t="s">
        <v>19</v>
      </c>
      <c r="C14" s="7">
        <v>1428.39</v>
      </c>
      <c r="D14" s="7">
        <v>289.46269999999998</v>
      </c>
      <c r="E14" s="11">
        <f t="shared" si="0"/>
        <v>20.264962650256582</v>
      </c>
      <c r="F14" s="7">
        <v>647.91</v>
      </c>
      <c r="G14" s="8">
        <v>233.03070000000002</v>
      </c>
      <c r="H14" s="8">
        <f t="shared" si="1"/>
        <v>35.966523128212259</v>
      </c>
      <c r="I14" s="7">
        <v>2076.3000000000002</v>
      </c>
      <c r="J14" s="8">
        <v>522.49340000000007</v>
      </c>
      <c r="K14" s="11">
        <f t="shared" si="2"/>
        <v>25.164639021336033</v>
      </c>
    </row>
    <row r="15" spans="1:13" x14ac:dyDescent="0.25">
      <c r="A15" s="5">
        <v>11</v>
      </c>
      <c r="B15" s="10" t="s">
        <v>20</v>
      </c>
      <c r="C15" s="7">
        <v>172.66</v>
      </c>
      <c r="D15" s="7">
        <v>34.46</v>
      </c>
      <c r="E15" s="11">
        <f t="shared" si="0"/>
        <v>19.958299548245108</v>
      </c>
      <c r="F15" s="7">
        <v>54.55</v>
      </c>
      <c r="G15" s="8">
        <v>9.6951000000000001</v>
      </c>
      <c r="H15" s="8">
        <f t="shared" si="1"/>
        <v>17.772868927589368</v>
      </c>
      <c r="I15" s="7">
        <v>227.20999999999998</v>
      </c>
      <c r="J15" s="8">
        <v>44.155100000000004</v>
      </c>
      <c r="K15" s="11">
        <f t="shared" si="2"/>
        <v>19.433607675718502</v>
      </c>
    </row>
    <row r="16" spans="1:13" x14ac:dyDescent="0.25">
      <c r="A16" s="5">
        <v>12</v>
      </c>
      <c r="B16" s="10" t="s">
        <v>21</v>
      </c>
      <c r="C16" s="7">
        <v>212.98</v>
      </c>
      <c r="D16" s="7">
        <v>14.157</v>
      </c>
      <c r="E16" s="11">
        <f t="shared" si="0"/>
        <v>6.6471030143675467</v>
      </c>
      <c r="F16" s="7">
        <v>158.19</v>
      </c>
      <c r="G16" s="8">
        <v>104.75390000000002</v>
      </c>
      <c r="H16" s="8">
        <f t="shared" si="1"/>
        <v>66.220304696883503</v>
      </c>
      <c r="I16" s="7">
        <v>371.16999999999996</v>
      </c>
      <c r="J16" s="8">
        <v>118.9109</v>
      </c>
      <c r="K16" s="11">
        <f t="shared" si="2"/>
        <v>32.036775601476414</v>
      </c>
      <c r="L16" s="12"/>
      <c r="M16" s="12"/>
    </row>
    <row r="17" spans="1:13" x14ac:dyDescent="0.25">
      <c r="A17" s="5">
        <v>13</v>
      </c>
      <c r="B17" s="10" t="s">
        <v>22</v>
      </c>
      <c r="C17" s="7">
        <v>10.31</v>
      </c>
      <c r="D17" s="7">
        <v>5.7385999999999999</v>
      </c>
      <c r="E17" s="11">
        <v>0</v>
      </c>
      <c r="F17" s="7">
        <v>10.83</v>
      </c>
      <c r="G17" s="8">
        <v>0</v>
      </c>
      <c r="H17" s="8">
        <f t="shared" si="1"/>
        <v>0</v>
      </c>
      <c r="I17" s="7">
        <v>21.14</v>
      </c>
      <c r="J17" s="8">
        <v>5.7385999999999999</v>
      </c>
      <c r="K17" s="11">
        <f t="shared" si="2"/>
        <v>27.14569536423841</v>
      </c>
    </row>
    <row r="18" spans="1:13" x14ac:dyDescent="0.25">
      <c r="A18" s="5">
        <v>14</v>
      </c>
      <c r="B18" s="10" t="s">
        <v>23</v>
      </c>
      <c r="C18" s="7">
        <v>8745.02</v>
      </c>
      <c r="D18" s="7">
        <v>2252.63</v>
      </c>
      <c r="E18" s="11">
        <f t="shared" si="0"/>
        <v>25.759003409940743</v>
      </c>
      <c r="F18" s="7">
        <v>2007.01</v>
      </c>
      <c r="G18" s="8">
        <v>148.53</v>
      </c>
      <c r="H18" s="8">
        <f t="shared" si="1"/>
        <v>7.4005610335773113</v>
      </c>
      <c r="I18" s="7">
        <v>10752.03</v>
      </c>
      <c r="J18" s="8">
        <v>2401.1600000000003</v>
      </c>
      <c r="K18" s="11">
        <f t="shared" si="2"/>
        <v>22.332154951204565</v>
      </c>
    </row>
    <row r="19" spans="1:13" x14ac:dyDescent="0.25">
      <c r="A19" s="5">
        <v>15</v>
      </c>
      <c r="B19" s="10" t="s">
        <v>24</v>
      </c>
      <c r="C19" s="7">
        <v>86.99</v>
      </c>
      <c r="D19" s="7">
        <v>6.78</v>
      </c>
      <c r="E19" s="11">
        <f t="shared" si="0"/>
        <v>7.7939993102655487</v>
      </c>
      <c r="F19" s="7">
        <v>85.51</v>
      </c>
      <c r="G19" s="8">
        <v>13.25</v>
      </c>
      <c r="H19" s="8">
        <f t="shared" si="1"/>
        <v>15.495263711846567</v>
      </c>
      <c r="I19" s="7">
        <v>172.5</v>
      </c>
      <c r="J19" s="8">
        <v>20.03</v>
      </c>
      <c r="K19" s="11">
        <f t="shared" si="2"/>
        <v>11.611594202898551</v>
      </c>
    </row>
    <row r="20" spans="1:13" x14ac:dyDescent="0.25">
      <c r="A20" s="5">
        <v>16</v>
      </c>
      <c r="B20" s="10" t="s">
        <v>25</v>
      </c>
      <c r="C20" s="7">
        <v>2179.5</v>
      </c>
      <c r="D20" s="7">
        <v>165.245</v>
      </c>
      <c r="E20" s="11">
        <f t="shared" si="0"/>
        <v>7.5817848130305112</v>
      </c>
      <c r="F20" s="7">
        <v>1435.34</v>
      </c>
      <c r="G20" s="8">
        <v>37.855000000000004</v>
      </c>
      <c r="H20" s="8">
        <f t="shared" si="1"/>
        <v>2.6373542157258911</v>
      </c>
      <c r="I20" s="7">
        <v>3614.84</v>
      </c>
      <c r="J20" s="8">
        <v>203.1</v>
      </c>
      <c r="K20" s="11">
        <f t="shared" si="2"/>
        <v>5.6185059366389654</v>
      </c>
      <c r="L20" s="12"/>
      <c r="M20" s="12"/>
    </row>
    <row r="21" spans="1:13" x14ac:dyDescent="0.25">
      <c r="A21" s="5">
        <v>17</v>
      </c>
      <c r="B21" s="10" t="s">
        <v>26</v>
      </c>
      <c r="C21" s="7">
        <v>9.51</v>
      </c>
      <c r="D21" s="7">
        <v>0.2475</v>
      </c>
      <c r="E21" s="11">
        <f t="shared" si="0"/>
        <v>2.6025236593059935</v>
      </c>
      <c r="F21" s="7">
        <v>23.53</v>
      </c>
      <c r="G21" s="8">
        <v>0.26050000000000001</v>
      </c>
      <c r="H21" s="8">
        <f t="shared" si="1"/>
        <v>1.1070973225669358</v>
      </c>
      <c r="I21" s="7">
        <v>33.04</v>
      </c>
      <c r="J21" s="8">
        <v>0.50800000000000001</v>
      </c>
      <c r="K21" s="11">
        <f t="shared" si="2"/>
        <v>1.5375302663438257</v>
      </c>
    </row>
    <row r="22" spans="1:13" x14ac:dyDescent="0.25">
      <c r="A22" s="5">
        <v>18</v>
      </c>
      <c r="B22" s="10" t="s">
        <v>27</v>
      </c>
      <c r="C22" s="7">
        <v>15825.16</v>
      </c>
      <c r="D22" s="7">
        <v>3048.74</v>
      </c>
      <c r="E22" s="11">
        <f t="shared" si="0"/>
        <v>19.265144870573188</v>
      </c>
      <c r="F22" s="7">
        <v>6068.86</v>
      </c>
      <c r="G22" s="8">
        <v>5302.6100000000006</v>
      </c>
      <c r="H22" s="8">
        <f t="shared" si="1"/>
        <v>87.37407025372147</v>
      </c>
      <c r="I22" s="7">
        <v>21894.02</v>
      </c>
      <c r="J22" s="8">
        <v>8351.35</v>
      </c>
      <c r="K22" s="11">
        <f t="shared" si="2"/>
        <v>38.144433959592618</v>
      </c>
    </row>
    <row r="23" spans="1:13" s="16" customFormat="1" x14ac:dyDescent="0.25">
      <c r="A23" s="26" t="s">
        <v>28</v>
      </c>
      <c r="B23" s="26"/>
      <c r="C23" s="13">
        <v>60903.100000000006</v>
      </c>
      <c r="D23" s="13">
        <f t="shared" ref="D23" si="3">SUM(D5:D22)</f>
        <v>15479.909512273</v>
      </c>
      <c r="E23" s="14">
        <f t="shared" si="0"/>
        <v>25.417276809017928</v>
      </c>
      <c r="F23" s="13">
        <v>22024.940000000002</v>
      </c>
      <c r="G23" s="13">
        <f t="shared" ref="G23" si="4">SUM(G5:G22)</f>
        <v>8529.8429451400007</v>
      </c>
      <c r="H23" s="15">
        <f t="shared" si="1"/>
        <v>38.728109793443245</v>
      </c>
      <c r="I23" s="13">
        <v>82928.039999999994</v>
      </c>
      <c r="J23" s="13">
        <f t="shared" ref="J23" si="5">SUM(J5:J22)</f>
        <v>24009.752457413</v>
      </c>
      <c r="K23" s="14">
        <f t="shared" si="2"/>
        <v>28.952514080174812</v>
      </c>
    </row>
    <row r="24" spans="1:13" x14ac:dyDescent="0.25">
      <c r="A24" s="10">
        <v>19</v>
      </c>
      <c r="B24" s="10" t="s">
        <v>29</v>
      </c>
      <c r="C24" s="7">
        <v>461.25</v>
      </c>
      <c r="D24" s="7">
        <v>168.358</v>
      </c>
      <c r="E24" s="11">
        <f t="shared" si="0"/>
        <v>36.500379403794042</v>
      </c>
      <c r="F24" s="7">
        <v>576.65</v>
      </c>
      <c r="G24" s="11">
        <v>196.16210000000001</v>
      </c>
      <c r="H24" s="8">
        <f t="shared" si="1"/>
        <v>34.017532298621347</v>
      </c>
      <c r="I24" s="7">
        <v>1037.9000000000001</v>
      </c>
      <c r="J24" s="8">
        <v>364.52010000000001</v>
      </c>
      <c r="K24" s="11">
        <f t="shared" si="2"/>
        <v>35.120926871567583</v>
      </c>
    </row>
    <row r="25" spans="1:13" x14ac:dyDescent="0.25">
      <c r="A25" s="10">
        <v>20</v>
      </c>
      <c r="B25" s="10" t="s">
        <v>30</v>
      </c>
      <c r="C25" s="17">
        <v>0</v>
      </c>
      <c r="D25" s="7">
        <v>0</v>
      </c>
      <c r="E25" s="11">
        <v>0</v>
      </c>
      <c r="F25" s="17">
        <v>0</v>
      </c>
      <c r="G25" s="11">
        <v>4.3893000000000004</v>
      </c>
      <c r="H25" s="8">
        <v>0</v>
      </c>
      <c r="I25" s="7">
        <v>0</v>
      </c>
      <c r="J25" s="8">
        <v>4.3893000000000004</v>
      </c>
      <c r="K25" s="11">
        <v>0</v>
      </c>
    </row>
    <row r="26" spans="1:13" x14ac:dyDescent="0.25">
      <c r="A26" s="10">
        <v>21</v>
      </c>
      <c r="B26" s="10" t="s">
        <v>31</v>
      </c>
      <c r="C26" s="7">
        <v>23.04</v>
      </c>
      <c r="D26" s="7">
        <v>0</v>
      </c>
      <c r="E26" s="11">
        <f t="shared" si="0"/>
        <v>0</v>
      </c>
      <c r="F26" s="7">
        <v>15.4</v>
      </c>
      <c r="G26" s="11">
        <v>0</v>
      </c>
      <c r="H26" s="18" t="s">
        <v>32</v>
      </c>
      <c r="I26" s="7">
        <v>38.44</v>
      </c>
      <c r="J26" s="8">
        <v>0</v>
      </c>
      <c r="K26" s="11">
        <f t="shared" si="2"/>
        <v>0</v>
      </c>
    </row>
    <row r="27" spans="1:13" x14ac:dyDescent="0.25">
      <c r="A27" s="10">
        <v>22</v>
      </c>
      <c r="B27" s="10" t="s">
        <v>33</v>
      </c>
      <c r="C27" s="7">
        <v>122.34</v>
      </c>
      <c r="D27" s="7">
        <v>15.67137</v>
      </c>
      <c r="E27" s="11">
        <f t="shared" si="0"/>
        <v>12.809686120647376</v>
      </c>
      <c r="F27" s="7">
        <v>75.63</v>
      </c>
      <c r="G27" s="11">
        <v>21.57114</v>
      </c>
      <c r="H27" s="8">
        <f t="shared" si="1"/>
        <v>28.5219357397858</v>
      </c>
      <c r="I27" s="7">
        <v>197.97</v>
      </c>
      <c r="J27" s="8">
        <v>37.242509999999996</v>
      </c>
      <c r="K27" s="11">
        <f t="shared" si="2"/>
        <v>18.812198818002724</v>
      </c>
    </row>
    <row r="28" spans="1:13" x14ac:dyDescent="0.25">
      <c r="A28" s="10">
        <v>23</v>
      </c>
      <c r="B28" s="10" t="s">
        <v>34</v>
      </c>
      <c r="C28" s="7">
        <v>86.05</v>
      </c>
      <c r="D28" s="7">
        <v>1.2023999999999999</v>
      </c>
      <c r="E28" s="11">
        <f t="shared" si="0"/>
        <v>1.3973271353864032</v>
      </c>
      <c r="F28" s="7">
        <v>72.239999999999995</v>
      </c>
      <c r="G28" s="11">
        <v>0.6</v>
      </c>
      <c r="H28" s="8">
        <f t="shared" si="1"/>
        <v>0.83056478405315615</v>
      </c>
      <c r="I28" s="7">
        <v>158.29</v>
      </c>
      <c r="J28" s="8">
        <v>1.8024</v>
      </c>
      <c r="K28" s="11">
        <f t="shared" si="2"/>
        <v>1.1386695306083769</v>
      </c>
    </row>
    <row r="29" spans="1:13" x14ac:dyDescent="0.25">
      <c r="A29" s="10">
        <v>24</v>
      </c>
      <c r="B29" s="10" t="s">
        <v>35</v>
      </c>
      <c r="C29" s="7">
        <v>16.170000000000002</v>
      </c>
      <c r="D29" s="19">
        <v>10.101098199999999</v>
      </c>
      <c r="E29" s="11">
        <f t="shared" si="0"/>
        <v>62.468139764996899</v>
      </c>
      <c r="F29" s="7">
        <v>14.6</v>
      </c>
      <c r="G29" s="11">
        <v>6.5858379999999994E-2</v>
      </c>
      <c r="H29" s="8">
        <f t="shared" si="1"/>
        <v>0.45108479452054795</v>
      </c>
      <c r="I29" s="7">
        <v>30.770000000000003</v>
      </c>
      <c r="J29" s="8">
        <v>10.166956579999999</v>
      </c>
      <c r="K29" s="11">
        <f t="shared" si="2"/>
        <v>33.041782840428986</v>
      </c>
    </row>
    <row r="30" spans="1:13" x14ac:dyDescent="0.25">
      <c r="A30" s="10">
        <v>25</v>
      </c>
      <c r="B30" s="10" t="s">
        <v>36</v>
      </c>
      <c r="C30" s="7">
        <v>55.62</v>
      </c>
      <c r="D30" s="7">
        <v>0</v>
      </c>
      <c r="E30" s="11">
        <f t="shared" si="0"/>
        <v>0</v>
      </c>
      <c r="F30" s="7">
        <v>13.97</v>
      </c>
      <c r="G30" s="11">
        <v>2.0367000000000002</v>
      </c>
      <c r="H30" s="8">
        <v>0</v>
      </c>
      <c r="I30" s="7">
        <v>69.59</v>
      </c>
      <c r="J30" s="8">
        <v>2.0367000000000002</v>
      </c>
      <c r="K30" s="11">
        <f t="shared" si="2"/>
        <v>2.9267136082770513</v>
      </c>
    </row>
    <row r="31" spans="1:13" x14ac:dyDescent="0.25">
      <c r="A31" s="10">
        <v>26</v>
      </c>
      <c r="B31" s="10" t="s">
        <v>37</v>
      </c>
      <c r="C31" s="7">
        <v>0</v>
      </c>
      <c r="D31" s="7">
        <v>0</v>
      </c>
      <c r="E31" s="11">
        <v>0</v>
      </c>
      <c r="F31" s="7">
        <v>0</v>
      </c>
      <c r="G31" s="11">
        <v>0</v>
      </c>
      <c r="H31" s="8">
        <v>0</v>
      </c>
      <c r="I31" s="7">
        <v>0</v>
      </c>
      <c r="J31" s="8">
        <v>0</v>
      </c>
      <c r="K31" s="11">
        <v>0</v>
      </c>
    </row>
    <row r="32" spans="1:13" x14ac:dyDescent="0.25">
      <c r="A32" s="10">
        <v>27</v>
      </c>
      <c r="B32" s="10" t="s">
        <v>38</v>
      </c>
      <c r="C32" s="7">
        <v>194.2</v>
      </c>
      <c r="D32" s="7">
        <v>98.7</v>
      </c>
      <c r="E32" s="11">
        <f t="shared" si="0"/>
        <v>50.823892893923791</v>
      </c>
      <c r="F32" s="7">
        <v>56.47</v>
      </c>
      <c r="G32" s="11">
        <v>3.23</v>
      </c>
      <c r="H32" s="8">
        <f t="shared" si="1"/>
        <v>5.7198512484505049</v>
      </c>
      <c r="I32" s="7">
        <v>250.67</v>
      </c>
      <c r="J32" s="8">
        <v>101.93</v>
      </c>
      <c r="K32" s="11">
        <f t="shared" si="2"/>
        <v>40.663023098097106</v>
      </c>
    </row>
    <row r="33" spans="1:12" x14ac:dyDescent="0.25">
      <c r="A33" s="10">
        <v>28</v>
      </c>
      <c r="B33" s="10" t="s">
        <v>39</v>
      </c>
      <c r="C33" s="7">
        <v>1844.77</v>
      </c>
      <c r="D33" s="7">
        <v>209.91040000000001</v>
      </c>
      <c r="E33" s="11">
        <f t="shared" si="0"/>
        <v>11.37867593250107</v>
      </c>
      <c r="F33" s="7">
        <v>971.07</v>
      </c>
      <c r="G33" s="11">
        <v>235.68920000000008</v>
      </c>
      <c r="H33" s="8">
        <f t="shared" si="1"/>
        <v>24.271082414244088</v>
      </c>
      <c r="I33" s="7">
        <v>2815.84</v>
      </c>
      <c r="J33" s="8">
        <v>445.59960000000012</v>
      </c>
      <c r="K33" s="11">
        <f t="shared" si="2"/>
        <v>15.824748565259394</v>
      </c>
    </row>
    <row r="34" spans="1:12" x14ac:dyDescent="0.25">
      <c r="A34" s="10">
        <v>29</v>
      </c>
      <c r="B34" s="10" t="s">
        <v>40</v>
      </c>
      <c r="C34" s="7">
        <v>736.09</v>
      </c>
      <c r="D34" s="7">
        <v>162.30359999999999</v>
      </c>
      <c r="E34" s="11">
        <f t="shared" si="0"/>
        <v>22.049423304215516</v>
      </c>
      <c r="F34" s="7">
        <v>1329.37</v>
      </c>
      <c r="G34" s="11">
        <v>270.06510000000003</v>
      </c>
      <c r="H34" s="8">
        <f t="shared" si="1"/>
        <v>20.315269639001936</v>
      </c>
      <c r="I34" s="7">
        <v>2065.46</v>
      </c>
      <c r="J34" s="8">
        <v>432.36869999999999</v>
      </c>
      <c r="K34" s="11">
        <f t="shared" si="2"/>
        <v>20.933288468428337</v>
      </c>
    </row>
    <row r="35" spans="1:12" x14ac:dyDescent="0.25">
      <c r="A35" s="10">
        <v>30</v>
      </c>
      <c r="B35" s="10" t="s">
        <v>41</v>
      </c>
      <c r="C35" s="7">
        <v>372</v>
      </c>
      <c r="D35" s="7">
        <v>207.5505</v>
      </c>
      <c r="E35" s="11">
        <f>D35/C35%</f>
        <v>55.793145161290319</v>
      </c>
      <c r="F35" s="7">
        <v>262.68</v>
      </c>
      <c r="G35" s="11">
        <v>2.3153999999999999</v>
      </c>
      <c r="H35" s="8">
        <f>G35/F35%</f>
        <v>0.88145271813613513</v>
      </c>
      <c r="I35" s="7">
        <v>634.68000000000006</v>
      </c>
      <c r="J35" s="8">
        <v>209.86589999999998</v>
      </c>
      <c r="K35" s="11">
        <f>J35/I35%</f>
        <v>33.066411419928144</v>
      </c>
    </row>
    <row r="36" spans="1:12" x14ac:dyDescent="0.25">
      <c r="A36" s="10">
        <v>31</v>
      </c>
      <c r="B36" s="10" t="s">
        <v>42</v>
      </c>
      <c r="C36" s="7">
        <v>0.3</v>
      </c>
      <c r="D36" s="7">
        <v>14.15</v>
      </c>
      <c r="E36" s="20">
        <v>0</v>
      </c>
      <c r="F36" s="7">
        <v>0.85</v>
      </c>
      <c r="G36" s="11">
        <v>2.1</v>
      </c>
      <c r="H36" s="8">
        <v>0</v>
      </c>
      <c r="I36" s="7">
        <v>1.1499999999999999</v>
      </c>
      <c r="J36" s="8">
        <v>16.25</v>
      </c>
      <c r="K36" s="20">
        <v>0</v>
      </c>
    </row>
    <row r="37" spans="1:12" x14ac:dyDescent="0.25">
      <c r="A37" s="10">
        <v>32</v>
      </c>
      <c r="B37" s="10" t="s">
        <v>43</v>
      </c>
      <c r="C37" s="7">
        <v>6.83</v>
      </c>
      <c r="D37" s="19">
        <v>0</v>
      </c>
      <c r="E37" s="11">
        <v>0</v>
      </c>
      <c r="F37" s="7">
        <v>308.18</v>
      </c>
      <c r="G37" s="11">
        <v>7.1782000000000004</v>
      </c>
      <c r="H37" s="8">
        <f t="shared" si="1"/>
        <v>2.3292231812577069</v>
      </c>
      <c r="I37" s="7">
        <v>315.01</v>
      </c>
      <c r="J37" s="8">
        <v>7.1782000000000004</v>
      </c>
      <c r="K37" s="11">
        <f t="shared" si="2"/>
        <v>2.2787213104345896</v>
      </c>
    </row>
    <row r="38" spans="1:12" x14ac:dyDescent="0.25">
      <c r="A38" s="10">
        <v>33</v>
      </c>
      <c r="B38" s="10" t="s">
        <v>44</v>
      </c>
      <c r="C38" s="7">
        <v>296.68</v>
      </c>
      <c r="D38" s="19">
        <v>21.27</v>
      </c>
      <c r="E38" s="11">
        <f t="shared" si="0"/>
        <v>7.1693407037885937</v>
      </c>
      <c r="F38" s="7">
        <v>76.17</v>
      </c>
      <c r="G38" s="11">
        <v>12.9628</v>
      </c>
      <c r="H38" s="8">
        <f t="shared" si="1"/>
        <v>17.018248654325848</v>
      </c>
      <c r="I38" s="7">
        <v>372.85</v>
      </c>
      <c r="J38" s="8">
        <v>34.232799999999997</v>
      </c>
      <c r="K38" s="11">
        <f t="shared" si="2"/>
        <v>9.1813866166018485</v>
      </c>
    </row>
    <row r="39" spans="1:12" x14ac:dyDescent="0.25">
      <c r="A39" s="10">
        <v>34</v>
      </c>
      <c r="B39" s="10" t="s">
        <v>45</v>
      </c>
      <c r="C39" s="7">
        <v>973.59</v>
      </c>
      <c r="D39" s="19">
        <v>503.29</v>
      </c>
      <c r="E39" s="11">
        <f t="shared" si="0"/>
        <v>51.694245010733468</v>
      </c>
      <c r="F39" s="7">
        <v>254.17</v>
      </c>
      <c r="G39" s="11">
        <v>19.940000000000001</v>
      </c>
      <c r="H39" s="8">
        <f t="shared" si="1"/>
        <v>7.8451430145178422</v>
      </c>
      <c r="I39" s="7">
        <v>1227.76</v>
      </c>
      <c r="J39" s="8">
        <v>523.23</v>
      </c>
      <c r="K39" s="11">
        <f t="shared" si="2"/>
        <v>42.616635172997981</v>
      </c>
    </row>
    <row r="40" spans="1:12" x14ac:dyDescent="0.25">
      <c r="A40" s="10">
        <v>35</v>
      </c>
      <c r="B40" s="10" t="s">
        <v>46</v>
      </c>
      <c r="C40" s="7">
        <v>128.69</v>
      </c>
      <c r="D40" s="19">
        <v>43.814799999999998</v>
      </c>
      <c r="E40" s="11">
        <f t="shared" si="0"/>
        <v>34.046779081513712</v>
      </c>
      <c r="F40" s="7">
        <v>298.67</v>
      </c>
      <c r="G40" s="11">
        <v>26.177799999999998</v>
      </c>
      <c r="H40" s="8">
        <f t="shared" si="1"/>
        <v>8.7647905715337977</v>
      </c>
      <c r="I40" s="7">
        <v>427.36</v>
      </c>
      <c r="J40" s="8">
        <v>69.992599999999996</v>
      </c>
      <c r="K40" s="11">
        <f t="shared" si="2"/>
        <v>16.377901535005616</v>
      </c>
    </row>
    <row r="41" spans="1:12" x14ac:dyDescent="0.25">
      <c r="A41" s="10">
        <v>36</v>
      </c>
      <c r="B41" s="10" t="s">
        <v>47</v>
      </c>
      <c r="C41" s="7">
        <v>0</v>
      </c>
      <c r="D41" s="19">
        <v>0</v>
      </c>
      <c r="E41" s="11">
        <v>0</v>
      </c>
      <c r="F41" s="7">
        <v>0.42</v>
      </c>
      <c r="G41" s="11">
        <v>4.7E-2</v>
      </c>
      <c r="H41" s="8">
        <f t="shared" si="1"/>
        <v>11.190476190476192</v>
      </c>
      <c r="I41" s="7">
        <v>0.42</v>
      </c>
      <c r="J41" s="8">
        <v>4.7E-2</v>
      </c>
      <c r="K41" s="11">
        <v>0</v>
      </c>
    </row>
    <row r="42" spans="1:12" x14ac:dyDescent="0.25">
      <c r="A42" s="10">
        <v>37</v>
      </c>
      <c r="B42" s="10" t="s">
        <v>48</v>
      </c>
      <c r="C42" s="7">
        <v>150.22</v>
      </c>
      <c r="D42" s="19">
        <v>125.2139</v>
      </c>
      <c r="E42" s="11">
        <f t="shared" si="0"/>
        <v>83.353681267474371</v>
      </c>
      <c r="F42" s="7">
        <v>66.930000000000007</v>
      </c>
      <c r="G42" s="11">
        <v>1.6400000000000001E-2</v>
      </c>
      <c r="H42" s="8">
        <v>0</v>
      </c>
      <c r="I42" s="7">
        <v>217.15</v>
      </c>
      <c r="J42" s="8">
        <v>125.2303</v>
      </c>
      <c r="K42" s="11">
        <f t="shared" si="2"/>
        <v>57.669951646327426</v>
      </c>
    </row>
    <row r="43" spans="1:12" x14ac:dyDescent="0.25">
      <c r="A43" s="10">
        <v>38</v>
      </c>
      <c r="B43" s="10" t="s">
        <v>49</v>
      </c>
      <c r="C43" s="7">
        <v>31.54</v>
      </c>
      <c r="D43" s="19">
        <v>6.6</v>
      </c>
      <c r="E43" s="11">
        <f t="shared" si="0"/>
        <v>20.92580849714648</v>
      </c>
      <c r="F43" s="7">
        <v>2.62</v>
      </c>
      <c r="G43" s="11">
        <v>0.73</v>
      </c>
      <c r="H43" s="8">
        <f t="shared" si="1"/>
        <v>27.862595419847327</v>
      </c>
      <c r="I43" s="7">
        <v>34.159999999999997</v>
      </c>
      <c r="J43" s="8">
        <v>7.33</v>
      </c>
      <c r="K43" s="11">
        <f t="shared" si="2"/>
        <v>21.457845433255272</v>
      </c>
    </row>
    <row r="44" spans="1:12" x14ac:dyDescent="0.25">
      <c r="A44" s="10">
        <v>39</v>
      </c>
      <c r="B44" s="10" t="s">
        <v>50</v>
      </c>
      <c r="C44" s="7">
        <v>63.73</v>
      </c>
      <c r="D44" s="19">
        <v>0</v>
      </c>
      <c r="E44" s="11">
        <f t="shared" si="0"/>
        <v>0</v>
      </c>
      <c r="F44" s="7">
        <v>67.36</v>
      </c>
      <c r="G44" s="11">
        <v>0</v>
      </c>
      <c r="H44" s="8">
        <f t="shared" si="1"/>
        <v>0</v>
      </c>
      <c r="I44" s="7">
        <v>131.09</v>
      </c>
      <c r="J44" s="8">
        <v>0</v>
      </c>
      <c r="K44" s="11">
        <f t="shared" si="2"/>
        <v>0</v>
      </c>
    </row>
    <row r="45" spans="1:12" x14ac:dyDescent="0.25">
      <c r="A45" s="10">
        <v>40</v>
      </c>
      <c r="B45" s="10" t="s">
        <v>51</v>
      </c>
      <c r="C45" s="7">
        <v>0</v>
      </c>
      <c r="D45" s="19">
        <v>0</v>
      </c>
      <c r="E45" s="11">
        <v>0</v>
      </c>
      <c r="F45" s="7">
        <v>0</v>
      </c>
      <c r="G45" s="11">
        <v>0</v>
      </c>
      <c r="H45" s="8">
        <v>0</v>
      </c>
      <c r="I45" s="7">
        <v>0</v>
      </c>
      <c r="J45" s="8">
        <v>0</v>
      </c>
      <c r="K45" s="11">
        <v>0</v>
      </c>
    </row>
    <row r="46" spans="1:12" s="16" customFormat="1" x14ac:dyDescent="0.25">
      <c r="A46" s="10">
        <v>41</v>
      </c>
      <c r="B46" s="10" t="s">
        <v>52</v>
      </c>
      <c r="C46" s="7">
        <v>98</v>
      </c>
      <c r="D46" s="19">
        <v>23.102799999999998</v>
      </c>
      <c r="E46" s="11">
        <f t="shared" ref="E46:E60" si="6">D46/C46%</f>
        <v>23.574285714285715</v>
      </c>
      <c r="F46" s="7">
        <v>104.1</v>
      </c>
      <c r="G46" s="11">
        <v>218.24280000000002</v>
      </c>
      <c r="H46" s="8">
        <f t="shared" si="1"/>
        <v>209.64726224783865</v>
      </c>
      <c r="I46" s="7">
        <v>202.1</v>
      </c>
      <c r="J46" s="8">
        <v>241.34559999999999</v>
      </c>
      <c r="K46" s="11">
        <f t="shared" si="2"/>
        <v>119.41890153389411</v>
      </c>
    </row>
    <row r="47" spans="1:12" s="16" customFormat="1" x14ac:dyDescent="0.25">
      <c r="A47" s="10">
        <v>42</v>
      </c>
      <c r="B47" s="10" t="s">
        <v>53</v>
      </c>
      <c r="C47" s="7">
        <v>46.55</v>
      </c>
      <c r="D47" s="19">
        <v>13.45</v>
      </c>
      <c r="E47" s="11">
        <f t="shared" si="6"/>
        <v>28.893662728249193</v>
      </c>
      <c r="F47" s="7">
        <v>3.93</v>
      </c>
      <c r="G47" s="11">
        <v>69</v>
      </c>
      <c r="H47" s="8">
        <f t="shared" si="1"/>
        <v>1755.7251908396945</v>
      </c>
      <c r="I47" s="7">
        <v>50.48</v>
      </c>
      <c r="J47" s="8">
        <v>82.45</v>
      </c>
      <c r="K47" s="11">
        <f t="shared" si="2"/>
        <v>163.33201267828846</v>
      </c>
    </row>
    <row r="48" spans="1:12" s="16" customFormat="1" x14ac:dyDescent="0.25">
      <c r="A48" s="26" t="s">
        <v>54</v>
      </c>
      <c r="B48" s="26"/>
      <c r="C48" s="13">
        <v>5707.66</v>
      </c>
      <c r="D48" s="13">
        <f t="shared" ref="D48" si="7">SUM(D24:D47)</f>
        <v>1624.6888681999999</v>
      </c>
      <c r="E48" s="14">
        <f t="shared" si="6"/>
        <v>28.465060431069823</v>
      </c>
      <c r="F48" s="13">
        <v>4571.4800000000005</v>
      </c>
      <c r="G48" s="13">
        <f t="shared" ref="G48" si="8">SUM(G24:G47)</f>
        <v>1092.5197983800003</v>
      </c>
      <c r="H48" s="15">
        <f t="shared" si="1"/>
        <v>23.898601730293041</v>
      </c>
      <c r="I48" s="13">
        <v>10279.140000000001</v>
      </c>
      <c r="J48" s="13">
        <f t="shared" ref="J48" si="9">SUM(J24:J47)</f>
        <v>2717.2086665800002</v>
      </c>
      <c r="K48" s="14">
        <f t="shared" si="2"/>
        <v>26.434202341635583</v>
      </c>
      <c r="L48" s="21"/>
    </row>
    <row r="49" spans="1:11" s="16" customFormat="1" x14ac:dyDescent="0.25">
      <c r="A49" s="26" t="s">
        <v>55</v>
      </c>
      <c r="B49" s="26"/>
      <c r="C49" s="13">
        <v>66610.760000000009</v>
      </c>
      <c r="D49" s="13">
        <f>D23+D48</f>
        <v>17104.598380472999</v>
      </c>
      <c r="E49" s="14">
        <f t="shared" si="6"/>
        <v>25.67843150336822</v>
      </c>
      <c r="F49" s="13">
        <v>26596.420000000002</v>
      </c>
      <c r="G49" s="13">
        <f>G23+G48</f>
        <v>9622.3627435200015</v>
      </c>
      <c r="H49" s="15">
        <f t="shared" si="1"/>
        <v>36.179165254271069</v>
      </c>
      <c r="I49" s="13">
        <v>93207.18</v>
      </c>
      <c r="J49" s="13">
        <f>J23+J48</f>
        <v>26726.961123993002</v>
      </c>
      <c r="K49" s="14">
        <f t="shared" si="2"/>
        <v>28.674787847881465</v>
      </c>
    </row>
    <row r="50" spans="1:11" x14ac:dyDescent="0.25">
      <c r="A50" s="10">
        <v>43</v>
      </c>
      <c r="B50" s="10" t="s">
        <v>56</v>
      </c>
      <c r="C50" s="7">
        <v>12127.64</v>
      </c>
      <c r="D50" s="19">
        <v>2946.6084000000001</v>
      </c>
      <c r="E50" s="11">
        <f t="shared" si="6"/>
        <v>24.29663479456844</v>
      </c>
      <c r="F50" s="7">
        <v>1953.68</v>
      </c>
      <c r="G50" s="11">
        <v>189.18540000000002</v>
      </c>
      <c r="H50" s="8">
        <f t="shared" si="1"/>
        <v>9.6835408050448404</v>
      </c>
      <c r="I50" s="7">
        <v>14081.32</v>
      </c>
      <c r="J50" s="8">
        <v>3135.7937999999999</v>
      </c>
      <c r="K50" s="11">
        <f t="shared" si="2"/>
        <v>22.269175048930073</v>
      </c>
    </row>
    <row r="51" spans="1:11" s="16" customFormat="1" x14ac:dyDescent="0.25">
      <c r="A51" s="26" t="s">
        <v>57</v>
      </c>
      <c r="B51" s="26"/>
      <c r="C51" s="13">
        <v>12127.64</v>
      </c>
      <c r="D51" s="13">
        <f t="shared" ref="D51" si="10">D50</f>
        <v>2946.6084000000001</v>
      </c>
      <c r="E51" s="14">
        <f t="shared" si="6"/>
        <v>24.29663479456844</v>
      </c>
      <c r="F51" s="13">
        <v>1953.68</v>
      </c>
      <c r="G51" s="13">
        <f t="shared" ref="G51" si="11">G50</f>
        <v>189.18540000000002</v>
      </c>
      <c r="H51" s="15">
        <f t="shared" si="1"/>
        <v>9.6835408050448404</v>
      </c>
      <c r="I51" s="13">
        <v>14081.32</v>
      </c>
      <c r="J51" s="13">
        <f t="shared" ref="J51" si="12">J50</f>
        <v>3135.7937999999999</v>
      </c>
      <c r="K51" s="14">
        <f t="shared" si="2"/>
        <v>22.269175048930073</v>
      </c>
    </row>
    <row r="52" spans="1:11" x14ac:dyDescent="0.25">
      <c r="A52" s="10">
        <v>44</v>
      </c>
      <c r="B52" s="10" t="s">
        <v>58</v>
      </c>
      <c r="C52" s="7">
        <v>7757.61</v>
      </c>
      <c r="D52" s="19">
        <v>3929.3195999999998</v>
      </c>
      <c r="E52" s="11">
        <f t="shared" si="6"/>
        <v>50.651161891355713</v>
      </c>
      <c r="F52" s="7">
        <v>2349.19</v>
      </c>
      <c r="G52" s="11">
        <v>684.03839999999991</v>
      </c>
      <c r="H52" s="8">
        <f t="shared" si="1"/>
        <v>29.118053456723377</v>
      </c>
      <c r="I52" s="7">
        <v>10106.799999999999</v>
      </c>
      <c r="J52" s="8">
        <v>4613.3580000000002</v>
      </c>
      <c r="K52" s="11">
        <f t="shared" si="2"/>
        <v>45.646079867020227</v>
      </c>
    </row>
    <row r="53" spans="1:11" x14ac:dyDescent="0.25">
      <c r="A53" s="10">
        <v>45</v>
      </c>
      <c r="B53" s="10" t="s">
        <v>59</v>
      </c>
      <c r="C53" s="7">
        <v>1913.31</v>
      </c>
      <c r="D53" s="19">
        <v>457.2697</v>
      </c>
      <c r="E53" s="11">
        <f t="shared" si="6"/>
        <v>23.899404696572955</v>
      </c>
      <c r="F53" s="7">
        <v>835.6</v>
      </c>
      <c r="G53" s="11">
        <v>253.91550000000001</v>
      </c>
      <c r="H53" s="8">
        <f t="shared" si="1"/>
        <v>30.387206797510771</v>
      </c>
      <c r="I53" s="7">
        <v>2748.91</v>
      </c>
      <c r="J53" s="8">
        <v>711.18520000000001</v>
      </c>
      <c r="K53" s="11">
        <f t="shared" si="2"/>
        <v>25.871534535506804</v>
      </c>
    </row>
    <row r="54" spans="1:11" x14ac:dyDescent="0.25">
      <c r="A54" s="10">
        <v>46</v>
      </c>
      <c r="B54" s="10" t="s">
        <v>60</v>
      </c>
      <c r="C54" s="7">
        <v>3469.77</v>
      </c>
      <c r="D54" s="19">
        <v>910.99</v>
      </c>
      <c r="E54" s="11">
        <f t="shared" si="6"/>
        <v>26.255054369597985</v>
      </c>
      <c r="F54" s="7">
        <v>704.04</v>
      </c>
      <c r="G54" s="11">
        <v>258.93</v>
      </c>
      <c r="H54" s="8">
        <f t="shared" si="1"/>
        <v>36.777739901141985</v>
      </c>
      <c r="I54" s="7">
        <v>4173.8099999999995</v>
      </c>
      <c r="J54" s="8">
        <v>1169.92</v>
      </c>
      <c r="K54" s="11">
        <f t="shared" si="2"/>
        <v>28.030025324583537</v>
      </c>
    </row>
    <row r="55" spans="1:11" x14ac:dyDescent="0.25">
      <c r="A55" s="10">
        <v>47</v>
      </c>
      <c r="B55" s="10" t="s">
        <v>61</v>
      </c>
      <c r="C55" s="7">
        <v>2722.4</v>
      </c>
      <c r="D55" s="19">
        <v>805.41</v>
      </c>
      <c r="E55" s="11">
        <f t="shared" si="6"/>
        <v>29.584557743167792</v>
      </c>
      <c r="F55" s="7">
        <v>1591.97</v>
      </c>
      <c r="G55" s="11">
        <v>238.20000000000002</v>
      </c>
      <c r="H55" s="8">
        <f t="shared" si="1"/>
        <v>14.962593516209477</v>
      </c>
      <c r="I55" s="7">
        <v>4314.37</v>
      </c>
      <c r="J55" s="8">
        <v>1043.6099999999999</v>
      </c>
      <c r="K55" s="11">
        <f t="shared" si="2"/>
        <v>24.189163191844926</v>
      </c>
    </row>
    <row r="56" spans="1:11" s="16" customFormat="1" x14ac:dyDescent="0.25">
      <c r="A56" s="26" t="s">
        <v>62</v>
      </c>
      <c r="B56" s="26"/>
      <c r="C56" s="13">
        <v>15863.09</v>
      </c>
      <c r="D56" s="13">
        <f>SUM(D52:D55)</f>
        <v>6102.9892999999993</v>
      </c>
      <c r="E56" s="14">
        <f t="shared" si="6"/>
        <v>38.472890842830743</v>
      </c>
      <c r="F56" s="13">
        <v>5480.8</v>
      </c>
      <c r="G56" s="13">
        <f>SUM(G52:G55)</f>
        <v>1435.0839000000001</v>
      </c>
      <c r="H56" s="15">
        <f t="shared" si="1"/>
        <v>26.18383995037221</v>
      </c>
      <c r="I56" s="13">
        <v>21343.889999999996</v>
      </c>
      <c r="J56" s="13">
        <f>SUM(J52:J55)</f>
        <v>7538.0731999999998</v>
      </c>
      <c r="K56" s="14">
        <f t="shared" si="2"/>
        <v>35.317241608722689</v>
      </c>
    </row>
    <row r="57" spans="1:11" x14ac:dyDescent="0.25">
      <c r="A57" s="10">
        <v>48</v>
      </c>
      <c r="B57" s="10" t="s">
        <v>63</v>
      </c>
      <c r="C57" s="7">
        <v>21.75</v>
      </c>
      <c r="D57" s="19">
        <v>0</v>
      </c>
      <c r="E57" s="11">
        <v>0</v>
      </c>
      <c r="F57" s="7">
        <v>0.22</v>
      </c>
      <c r="G57" s="22">
        <v>0</v>
      </c>
      <c r="H57" s="8">
        <v>0</v>
      </c>
      <c r="I57" s="7">
        <v>21.97</v>
      </c>
      <c r="J57" s="8">
        <v>0</v>
      </c>
      <c r="K57" s="11">
        <v>0</v>
      </c>
    </row>
    <row r="58" spans="1:11" x14ac:dyDescent="0.25">
      <c r="A58" s="10">
        <v>49</v>
      </c>
      <c r="B58" s="10" t="s">
        <v>64</v>
      </c>
      <c r="C58" s="7">
        <v>6</v>
      </c>
      <c r="D58" s="19"/>
      <c r="E58" s="11"/>
      <c r="F58" s="7"/>
      <c r="G58" s="22"/>
      <c r="H58" s="8"/>
      <c r="I58" s="7">
        <v>6</v>
      </c>
      <c r="J58" s="8"/>
      <c r="K58" s="11"/>
    </row>
    <row r="59" spans="1:11" s="16" customFormat="1" x14ac:dyDescent="0.25">
      <c r="A59" s="26" t="s">
        <v>65</v>
      </c>
      <c r="B59" s="26"/>
      <c r="C59" s="13">
        <v>27.75</v>
      </c>
      <c r="D59" s="13">
        <f t="shared" ref="D59:K59" si="13">D57</f>
        <v>0</v>
      </c>
      <c r="E59" s="13">
        <f t="shared" si="13"/>
        <v>0</v>
      </c>
      <c r="F59" s="13">
        <v>0.22</v>
      </c>
      <c r="G59" s="13">
        <f t="shared" ref="G59" si="14">G57</f>
        <v>0</v>
      </c>
      <c r="H59" s="13">
        <f t="shared" si="13"/>
        <v>0</v>
      </c>
      <c r="I59" s="13">
        <v>27.97</v>
      </c>
      <c r="J59" s="13">
        <f t="shared" ref="J59" si="15">J57</f>
        <v>0</v>
      </c>
      <c r="K59" s="13">
        <f t="shared" si="13"/>
        <v>0</v>
      </c>
    </row>
    <row r="60" spans="1:11" s="16" customFormat="1" x14ac:dyDescent="0.25">
      <c r="A60" s="26" t="s">
        <v>66</v>
      </c>
      <c r="B60" s="26"/>
      <c r="C60" s="13">
        <v>94629.24</v>
      </c>
      <c r="D60" s="13">
        <v>26154.196080473001</v>
      </c>
      <c r="E60" s="14">
        <f t="shared" si="6"/>
        <v>27.638598894456933</v>
      </c>
      <c r="F60" s="13">
        <v>34031.120000000003</v>
      </c>
      <c r="G60" s="13">
        <v>11246.63204352</v>
      </c>
      <c r="H60" s="15">
        <f t="shared" si="1"/>
        <v>33.048080825785334</v>
      </c>
      <c r="I60" s="13">
        <v>128660.36</v>
      </c>
      <c r="J60" s="13">
        <v>37400.828123993</v>
      </c>
      <c r="K60" s="14">
        <f t="shared" si="2"/>
        <v>29.069425986366742</v>
      </c>
    </row>
    <row r="61" spans="1:11" x14ac:dyDescent="0.25">
      <c r="A61" s="27" t="s">
        <v>67</v>
      </c>
      <c r="B61" s="27"/>
      <c r="C61" s="19"/>
      <c r="D61" s="13"/>
      <c r="E61" s="11"/>
      <c r="F61" s="11"/>
      <c r="G61" s="11"/>
      <c r="H61" s="11"/>
      <c r="I61" s="11"/>
      <c r="J61" s="11"/>
      <c r="K61" s="11"/>
    </row>
    <row r="62" spans="1:11" x14ac:dyDescent="0.25">
      <c r="A62" s="10"/>
      <c r="B62" s="10" t="s">
        <v>68</v>
      </c>
      <c r="C62" s="19">
        <v>66610.760000000009</v>
      </c>
      <c r="D62" s="19">
        <f t="shared" ref="D62" si="16">D49</f>
        <v>17104.598380472999</v>
      </c>
      <c r="E62" s="8">
        <f>D62/C62%</f>
        <v>25.67843150336822</v>
      </c>
      <c r="F62" s="19">
        <v>26596.420000000002</v>
      </c>
      <c r="G62" s="19">
        <f t="shared" ref="G62" si="17">G49</f>
        <v>9622.3627435200015</v>
      </c>
      <c r="H62" s="8">
        <f>G62/F62%</f>
        <v>36.179165254271069</v>
      </c>
      <c r="I62" s="19">
        <v>93207.18</v>
      </c>
      <c r="J62" s="19">
        <f t="shared" ref="J62" si="18">J49</f>
        <v>26726.961123993002</v>
      </c>
      <c r="K62" s="8">
        <f>J62/I62%</f>
        <v>28.674787847881465</v>
      </c>
    </row>
    <row r="63" spans="1:11" s="16" customFormat="1" x14ac:dyDescent="0.25">
      <c r="A63" s="10"/>
      <c r="B63" s="10" t="s">
        <v>69</v>
      </c>
      <c r="C63" s="19">
        <v>12127.64</v>
      </c>
      <c r="D63" s="19">
        <f>D51</f>
        <v>2946.6084000000001</v>
      </c>
      <c r="E63" s="8">
        <f t="shared" ref="E63:E65" si="19">D63/C63%</f>
        <v>24.29663479456844</v>
      </c>
      <c r="F63" s="19">
        <v>1953.68</v>
      </c>
      <c r="G63" s="19">
        <f>G51</f>
        <v>189.18540000000002</v>
      </c>
      <c r="H63" s="8">
        <f t="shared" ref="H63:H65" si="20">G63/F63%</f>
        <v>9.6835408050448404</v>
      </c>
      <c r="I63" s="19">
        <v>14081.32</v>
      </c>
      <c r="J63" s="19">
        <f>J51</f>
        <v>3135.7937999999999</v>
      </c>
      <c r="K63" s="8">
        <f t="shared" ref="K63:K65" si="21">J63/I63%</f>
        <v>22.269175048930073</v>
      </c>
    </row>
    <row r="64" spans="1:11" x14ac:dyDescent="0.25">
      <c r="A64" s="10"/>
      <c r="B64" s="10" t="s">
        <v>70</v>
      </c>
      <c r="C64" s="19">
        <v>15863.09</v>
      </c>
      <c r="D64" s="19">
        <f>D56</f>
        <v>6102.9892999999993</v>
      </c>
      <c r="E64" s="8">
        <f t="shared" si="19"/>
        <v>38.472890842830743</v>
      </c>
      <c r="F64" s="19">
        <v>5480.8</v>
      </c>
      <c r="G64" s="19">
        <f>G56</f>
        <v>1435.0839000000001</v>
      </c>
      <c r="H64" s="8">
        <f t="shared" si="20"/>
        <v>26.18383995037221</v>
      </c>
      <c r="I64" s="19">
        <v>21343.889999999996</v>
      </c>
      <c r="J64" s="19">
        <f>J56</f>
        <v>7538.0731999999998</v>
      </c>
      <c r="K64" s="8">
        <f t="shared" si="21"/>
        <v>35.317241608722689</v>
      </c>
    </row>
    <row r="65" spans="1:11" x14ac:dyDescent="0.25">
      <c r="A65" s="10"/>
      <c r="B65" s="10" t="s">
        <v>71</v>
      </c>
      <c r="C65" s="19">
        <v>27.75</v>
      </c>
      <c r="D65" s="19">
        <f>D59</f>
        <v>0</v>
      </c>
      <c r="E65" s="8">
        <f t="shared" si="19"/>
        <v>0</v>
      </c>
      <c r="F65" s="19">
        <v>0.22</v>
      </c>
      <c r="G65" s="19">
        <f>G59</f>
        <v>0</v>
      </c>
      <c r="H65" s="8">
        <f t="shared" si="20"/>
        <v>0</v>
      </c>
      <c r="I65" s="19">
        <v>27.97</v>
      </c>
      <c r="J65" s="19">
        <f>J59</f>
        <v>0</v>
      </c>
      <c r="K65" s="8">
        <f t="shared" si="21"/>
        <v>0</v>
      </c>
    </row>
    <row r="66" spans="1:11" s="16" customFormat="1" x14ac:dyDescent="0.25">
      <c r="A66" s="26" t="s">
        <v>66</v>
      </c>
      <c r="B66" s="26"/>
      <c r="C66" s="13">
        <v>94629.24</v>
      </c>
      <c r="D66" s="13">
        <f>SUM(D62:D65)</f>
        <v>26154.196080472997</v>
      </c>
      <c r="E66" s="13">
        <f>D66/C66%</f>
        <v>27.63859889445693</v>
      </c>
      <c r="F66" s="13">
        <v>34031.120000000003</v>
      </c>
      <c r="G66" s="13">
        <f>SUM(G62:G65)</f>
        <v>11246.632043520001</v>
      </c>
      <c r="H66" s="13">
        <f>G66/F66%</f>
        <v>33.048080825785341</v>
      </c>
      <c r="I66" s="13">
        <v>128660.36</v>
      </c>
      <c r="J66" s="13">
        <f>SUM(J62:J65)</f>
        <v>37400.828123993</v>
      </c>
      <c r="K66" s="13">
        <f>J66/I66%</f>
        <v>29.069425986366742</v>
      </c>
    </row>
    <row r="68" spans="1:11" hidden="1" x14ac:dyDescent="0.25">
      <c r="B68" s="23" t="s">
        <v>72</v>
      </c>
      <c r="C68" s="24">
        <v>94629.21</v>
      </c>
      <c r="D68" s="24">
        <v>37516.239999999998</v>
      </c>
      <c r="E68" s="24">
        <v>39.64551748873312</v>
      </c>
      <c r="F68" s="24">
        <v>34031.07</v>
      </c>
      <c r="G68" s="24">
        <v>7108.1600000000017</v>
      </c>
      <c r="H68" s="24">
        <v>20.887265666345495</v>
      </c>
      <c r="I68" s="24">
        <v>128660.28</v>
      </c>
      <c r="J68" s="24">
        <v>44624.4</v>
      </c>
      <c r="K68" s="24">
        <v>34.683897781040123</v>
      </c>
    </row>
    <row r="69" spans="1:11" hidden="1" x14ac:dyDescent="0.25">
      <c r="B69" s="23" t="s">
        <v>73</v>
      </c>
      <c r="C69" s="25">
        <f>C66-C68</f>
        <v>2.9999999998835847E-2</v>
      </c>
      <c r="D69" s="25">
        <f t="shared" ref="D69:K69" si="22">D66-D68</f>
        <v>-11362.043919527001</v>
      </c>
      <c r="E69" s="25">
        <f t="shared" si="22"/>
        <v>-12.00691859427619</v>
      </c>
      <c r="F69" s="25">
        <f t="shared" si="22"/>
        <v>5.0000000002910383E-2</v>
      </c>
      <c r="G69" s="25">
        <f t="shared" si="22"/>
        <v>4138.4720435199997</v>
      </c>
      <c r="H69" s="25">
        <f t="shared" si="22"/>
        <v>12.160815159439846</v>
      </c>
      <c r="I69" s="25">
        <f t="shared" si="22"/>
        <v>8.000000000174623E-2</v>
      </c>
      <c r="J69" s="25">
        <f t="shared" si="22"/>
        <v>-7223.5718760070013</v>
      </c>
      <c r="K69" s="25">
        <f t="shared" si="22"/>
        <v>-5.6144717946733813</v>
      </c>
    </row>
    <row r="70" spans="1:11" x14ac:dyDescent="0.25">
      <c r="D70" s="12"/>
    </row>
    <row r="71" spans="1:11" x14ac:dyDescent="0.25">
      <c r="D71" s="12"/>
    </row>
  </sheetData>
  <mergeCells count="16">
    <mergeCell ref="A1:K1"/>
    <mergeCell ref="A2:K2"/>
    <mergeCell ref="A3:A4"/>
    <mergeCell ref="B3:B4"/>
    <mergeCell ref="C3:E3"/>
    <mergeCell ref="F3:H3"/>
    <mergeCell ref="I3:K3"/>
    <mergeCell ref="A60:B60"/>
    <mergeCell ref="A61:B61"/>
    <mergeCell ref="A66:B66"/>
    <mergeCell ref="A23:B23"/>
    <mergeCell ref="A48:B48"/>
    <mergeCell ref="A49:B49"/>
    <mergeCell ref="A51:B51"/>
    <mergeCell ref="A56:B56"/>
    <mergeCell ref="A59:B59"/>
  </mergeCells>
  <printOptions horizontalCentered="1"/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20.1 Agri</vt:lpstr>
      <vt:lpstr>'20.1 Agri'!Print_Area</vt:lpstr>
      <vt:lpstr>'20.1 Agri'!Print_Titles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</dc:creator>
  <cp:lastModifiedBy>Sowmya</cp:lastModifiedBy>
  <dcterms:created xsi:type="dcterms:W3CDTF">2021-01-15T10:04:16Z</dcterms:created>
  <dcterms:modified xsi:type="dcterms:W3CDTF">2021-01-15T10:07:34Z</dcterms:modified>
</cp:coreProperties>
</file>