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0.1 Agri" sheetId="1" r:id="rId1"/>
  </sheets>
  <definedNames>
    <definedName name="_xlnm.Print_Area" localSheetId="0">'20.1 Agri'!$A$1:$K$60</definedName>
    <definedName name="_xlnm.Print_Titles" localSheetId="0">'20.1 Agri'!$B:$B,'20.1 Agri'!$1:$4</definedName>
  </definedNames>
  <calcPr calcId="144525"/>
</workbook>
</file>

<file path=xl/calcChain.xml><?xml version="1.0" encoding="utf-8"?>
<calcChain xmlns="http://schemas.openxmlformats.org/spreadsheetml/2006/main">
  <c r="F57" i="1" l="1"/>
  <c r="C57" i="1"/>
  <c r="K53" i="1"/>
  <c r="K59" i="1" s="1"/>
  <c r="H53" i="1"/>
  <c r="H59" i="1" s="1"/>
  <c r="F53" i="1"/>
  <c r="F59" i="1" s="1"/>
  <c r="E53" i="1"/>
  <c r="E59" i="1" s="1"/>
  <c r="C53" i="1"/>
  <c r="C59" i="1" s="1"/>
  <c r="I52" i="1"/>
  <c r="I53" i="1" s="1"/>
  <c r="I59" i="1" s="1"/>
  <c r="J53" i="1"/>
  <c r="J59" i="1" s="1"/>
  <c r="I51" i="1"/>
  <c r="G53" i="1"/>
  <c r="G59" i="1" s="1"/>
  <c r="D53" i="1"/>
  <c r="D59" i="1" s="1"/>
  <c r="F50" i="1"/>
  <c r="F58" i="1" s="1"/>
  <c r="C50" i="1"/>
  <c r="C58" i="1" s="1"/>
  <c r="I49" i="1"/>
  <c r="H49" i="1"/>
  <c r="E49" i="1"/>
  <c r="K48" i="1"/>
  <c r="I48" i="1"/>
  <c r="H48" i="1"/>
  <c r="E48" i="1"/>
  <c r="K47" i="1"/>
  <c r="I47" i="1"/>
  <c r="H47" i="1"/>
  <c r="E47" i="1"/>
  <c r="I46" i="1"/>
  <c r="H46" i="1"/>
  <c r="F45" i="1"/>
  <c r="C45" i="1"/>
  <c r="J45" i="1"/>
  <c r="J57" i="1" s="1"/>
  <c r="I44" i="1"/>
  <c r="I45" i="1" s="1"/>
  <c r="I57" i="1" s="1"/>
  <c r="G45" i="1"/>
  <c r="G57" i="1" s="1"/>
  <c r="E44" i="1"/>
  <c r="E45" i="1" s="1"/>
  <c r="E57" i="1" s="1"/>
  <c r="F42" i="1"/>
  <c r="F43" i="1" s="1"/>
  <c r="C42" i="1"/>
  <c r="C43" i="1" s="1"/>
  <c r="C54" i="1" s="1"/>
  <c r="I41" i="1"/>
  <c r="H41" i="1"/>
  <c r="E41" i="1"/>
  <c r="I40" i="1"/>
  <c r="H40" i="1"/>
  <c r="E40" i="1"/>
  <c r="I39" i="1"/>
  <c r="I38" i="1"/>
  <c r="H38" i="1"/>
  <c r="E38" i="1"/>
  <c r="K37" i="1"/>
  <c r="I37" i="1"/>
  <c r="H37" i="1"/>
  <c r="E37" i="1"/>
  <c r="K36" i="1"/>
  <c r="I36" i="1"/>
  <c r="E36" i="1"/>
  <c r="I35" i="1"/>
  <c r="H35" i="1"/>
  <c r="K34" i="1"/>
  <c r="I34" i="1"/>
  <c r="H34" i="1"/>
  <c r="E34" i="1"/>
  <c r="K33" i="1"/>
  <c r="I33" i="1"/>
  <c r="H33" i="1"/>
  <c r="E33" i="1"/>
  <c r="K32" i="1"/>
  <c r="I32" i="1"/>
  <c r="H32" i="1"/>
  <c r="E32" i="1"/>
  <c r="I31" i="1"/>
  <c r="H31" i="1"/>
  <c r="I30" i="1"/>
  <c r="I29" i="1"/>
  <c r="H29" i="1"/>
  <c r="E29" i="1"/>
  <c r="K28" i="1"/>
  <c r="I28" i="1"/>
  <c r="H28" i="1"/>
  <c r="E28" i="1"/>
  <c r="K27" i="1"/>
  <c r="I27" i="1"/>
  <c r="H27" i="1"/>
  <c r="E27" i="1"/>
  <c r="I26" i="1"/>
  <c r="H26" i="1"/>
  <c r="E26" i="1"/>
  <c r="I25" i="1"/>
  <c r="I24" i="1"/>
  <c r="E24" i="1"/>
  <c r="I23" i="1"/>
  <c r="H23" i="1"/>
  <c r="E23" i="1"/>
  <c r="I22" i="1"/>
  <c r="H22" i="1"/>
  <c r="E22" i="1"/>
  <c r="I21" i="1"/>
  <c r="H21" i="1"/>
  <c r="E21" i="1"/>
  <c r="K20" i="1"/>
  <c r="I20" i="1"/>
  <c r="E20" i="1"/>
  <c r="I19" i="1"/>
  <c r="I18" i="1"/>
  <c r="F17" i="1"/>
  <c r="C17" i="1"/>
  <c r="I16" i="1"/>
  <c r="H16" i="1"/>
  <c r="E16" i="1"/>
  <c r="I15" i="1"/>
  <c r="H15" i="1"/>
  <c r="E15" i="1"/>
  <c r="K14" i="1"/>
  <c r="I14" i="1"/>
  <c r="H14" i="1"/>
  <c r="E14" i="1"/>
  <c r="I13" i="1"/>
  <c r="H13" i="1"/>
  <c r="I12" i="1"/>
  <c r="H12" i="1"/>
  <c r="E12" i="1"/>
  <c r="K11" i="1"/>
  <c r="I11" i="1"/>
  <c r="H11" i="1"/>
  <c r="E11" i="1"/>
  <c r="I10" i="1"/>
  <c r="H10" i="1"/>
  <c r="E10" i="1"/>
  <c r="K9" i="1"/>
  <c r="I9" i="1"/>
  <c r="H9" i="1"/>
  <c r="E9" i="1"/>
  <c r="K8" i="1"/>
  <c r="I8" i="1"/>
  <c r="H8" i="1"/>
  <c r="E8" i="1"/>
  <c r="K7" i="1"/>
  <c r="I7" i="1"/>
  <c r="H7" i="1"/>
  <c r="E7" i="1"/>
  <c r="I6" i="1"/>
  <c r="H6" i="1"/>
  <c r="E6" i="1"/>
  <c r="I5" i="1"/>
  <c r="I17" i="1" s="1"/>
  <c r="E5" i="1"/>
  <c r="K10" i="1" l="1"/>
  <c r="K15" i="1"/>
  <c r="K21" i="1"/>
  <c r="K29" i="1"/>
  <c r="K31" i="1"/>
  <c r="K38" i="1"/>
  <c r="K40" i="1"/>
  <c r="I50" i="1"/>
  <c r="I58" i="1" s="1"/>
  <c r="K49" i="1"/>
  <c r="K6" i="1"/>
  <c r="I42" i="1"/>
  <c r="I43" i="1" s="1"/>
  <c r="K22" i="1"/>
  <c r="K12" i="1"/>
  <c r="K13" i="1"/>
  <c r="K23" i="1"/>
  <c r="K24" i="1"/>
  <c r="K41" i="1"/>
  <c r="I56" i="1"/>
  <c r="D42" i="1"/>
  <c r="E18" i="1"/>
  <c r="G17" i="1"/>
  <c r="H17" i="1" s="1"/>
  <c r="D17" i="1"/>
  <c r="E17" i="1" s="1"/>
  <c r="G42" i="1"/>
  <c r="K46" i="1"/>
  <c r="F54" i="1"/>
  <c r="F56" i="1"/>
  <c r="F60" i="1" s="1"/>
  <c r="D50" i="1"/>
  <c r="E46" i="1"/>
  <c r="C56" i="1"/>
  <c r="C60" i="1" s="1"/>
  <c r="J17" i="1"/>
  <c r="K17" i="1" s="1"/>
  <c r="K16" i="1"/>
  <c r="K18" i="1"/>
  <c r="K26" i="1"/>
  <c r="D45" i="1"/>
  <c r="D57" i="1" s="1"/>
  <c r="G50" i="1"/>
  <c r="H5" i="1"/>
  <c r="H18" i="1"/>
  <c r="H44" i="1"/>
  <c r="H45" i="1" s="1"/>
  <c r="H57" i="1" s="1"/>
  <c r="J50" i="1"/>
  <c r="J42" i="1"/>
  <c r="K5" i="1"/>
  <c r="K44" i="1"/>
  <c r="K45" i="1" s="1"/>
  <c r="K57" i="1" s="1"/>
  <c r="I54" i="1" l="1"/>
  <c r="I60" i="1"/>
  <c r="J43" i="1"/>
  <c r="K42" i="1"/>
  <c r="J58" i="1"/>
  <c r="K50" i="1"/>
  <c r="K58" i="1" s="1"/>
  <c r="G58" i="1"/>
  <c r="H50" i="1"/>
  <c r="H58" i="1" s="1"/>
  <c r="E50" i="1"/>
  <c r="E58" i="1" s="1"/>
  <c r="D58" i="1"/>
  <c r="G43" i="1"/>
  <c r="H42" i="1"/>
  <c r="E42" i="1"/>
  <c r="D43" i="1"/>
  <c r="D56" i="1" l="1"/>
  <c r="D60" i="1" s="1"/>
  <c r="E43" i="1"/>
  <c r="E56" i="1" s="1"/>
  <c r="D54" i="1"/>
  <c r="E54" i="1" s="1"/>
  <c r="G54" i="1"/>
  <c r="H54" i="1" s="1"/>
  <c r="G56" i="1"/>
  <c r="G60" i="1" s="1"/>
  <c r="H43" i="1"/>
  <c r="H56" i="1" s="1"/>
  <c r="J54" i="1"/>
  <c r="K54" i="1" s="1"/>
  <c r="J56" i="1"/>
  <c r="J60" i="1" s="1"/>
  <c r="K43" i="1"/>
  <c r="K56" i="1" s="1"/>
  <c r="K60" i="1" l="1"/>
  <c r="H60" i="1"/>
  <c r="E60" i="1"/>
</calcChain>
</file>

<file path=xl/sharedStrings.xml><?xml version="1.0" encoding="utf-8"?>
<sst xmlns="http://schemas.openxmlformats.org/spreadsheetml/2006/main" count="73" uniqueCount="66">
  <si>
    <t>SLBC OF A.P.                                                                                                                                                                                                                                        CONVENOR:UNION BANK OF INDIA</t>
  </si>
  <si>
    <t>ANNUAL CREDIT PLAN 2020-21- BANK-WISE ACHIEVEMENT AS ON  30.09.2020 ( Amount in crores )</t>
  </si>
  <si>
    <t>S.No.</t>
  </si>
  <si>
    <t>Name of the Bank</t>
  </si>
  <si>
    <t>Short Term Crop Production Loans</t>
  </si>
  <si>
    <t>Agrl.Term Loans including agriculture infrastructure &amp; ancillary activities</t>
  </si>
  <si>
    <t>Total Agriculture</t>
  </si>
  <si>
    <t>Target</t>
  </si>
  <si>
    <t xml:space="preserve"> Achvmt</t>
  </si>
  <si>
    <t>% of achvmt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</si>
  <si>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</si>
  <si>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</si>
  <si>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</si>
  <si>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</si>
  <si>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</si>
  <si>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</si>
  <si>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</si>
  <si>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</si>
  <si>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</si>
  <si>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</si>
  <si>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</si>
  <si>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</si>
  <si>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 Sector  Banks  Total</t>
  </si>
  <si>
    <t>Axis Bank</t>
  </si>
  <si>
    <t>Bandhan Bank</t>
  </si>
  <si>
    <t>Catholic Syrian Bank Ltd</t>
  </si>
  <si>
    <t>NA</t>
  </si>
  <si>
    <t>City Union Bank Ltd</t>
  </si>
  <si>
    <t>Coastal Local Area Bank Ltd</t>
  </si>
  <si>
    <t>DCB Bank Limited</t>
  </si>
  <si>
    <t>Dhanalakshmi Bank</t>
  </si>
  <si>
    <t>Equitas Small Finance Bank Ltd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</si>
  <si>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</si>
  <si>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</si>
  <si>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</si>
  <si>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</si>
  <si>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</si>
  <si>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</si>
  <si>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</si>
  <si>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</si>
  <si>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</si>
  <si>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</si>
  <si>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Lakshmi Vilas Bank Ltd</t>
  </si>
  <si>
    <t>RBL Bank</t>
  </si>
  <si>
    <t>South Indian Bank Ltd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</si>
  <si>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</si>
  <si>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</si>
  <si>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</si>
  <si>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</si>
  <si>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</si>
  <si>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</si>
  <si>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</si>
  <si>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</si>
  <si>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</si>
  <si>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</si>
  <si>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</si>
  <si>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</si>
  <si>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</si>
  <si>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FSCS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</si>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</sst>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\-0.00;\-;@"/>
    <numFmt numFmtId="165" formatCode="0.00;[Red]0.00"/>
  </numFmts>
  <fonts count="6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name val="Century Gothic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33">
    <xf numFmtId="0" fontId="0" fillId="0" borderId="0" xfId="0"/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64" fontId="1" fillId="0" borderId="4" xfId="0" applyNumberFormat="1" applyFont="1" applyFill="1" applyBorder="1" applyAlignment="1">
      <alignment wrapText="1"/>
    </xf>
    <xf numFmtId="164" fontId="1" fillId="0" borderId="4" xfId="0" applyNumberFormat="1" applyFont="1" applyFill="1" applyBorder="1" applyAlignment="1"/>
    <xf numFmtId="164" fontId="1" fillId="3" borderId="4" xfId="0" applyNumberFormat="1" applyFont="1" applyFill="1" applyBorder="1" applyAlignment="1"/>
    <xf numFmtId="164" fontId="1" fillId="3" borderId="4" xfId="0" applyNumberFormat="1" applyFont="1" applyFill="1" applyBorder="1" applyAlignment="1">
      <alignment wrapText="1"/>
    </xf>
    <xf numFmtId="164" fontId="1" fillId="0" borderId="4" xfId="0" applyNumberFormat="1" applyFont="1" applyFill="1" applyBorder="1" applyAlignment="1">
      <alignment horizontal="right" wrapText="1"/>
    </xf>
    <xf numFmtId="164" fontId="1" fillId="0" borderId="4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/>
    <xf numFmtId="164" fontId="1" fillId="0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2"/>
  <sheetViews>
    <sheetView tabSelected="1" topLeftCell="A43" zoomScaleSheetLayoutView="71" workbookViewId="0">
      <selection activeCell="L56" sqref="L56"/>
    </sheetView>
  </sheetViews>
  <sheetFormatPr defaultColWidth="20.7109375" defaultRowHeight="13.5" x14ac:dyDescent="0.25"/>
  <cols>
    <col min="1" max="1" width="5.7109375" style="1" bestFit="1" customWidth="1"/>
    <col min="2" max="2" width="29.42578125" style="1" customWidth="1"/>
    <col min="3" max="3" width="13.28515625" style="1" customWidth="1"/>
    <col min="4" max="4" width="13.42578125" style="1" customWidth="1"/>
    <col min="5" max="5" width="10" style="1" customWidth="1"/>
    <col min="6" max="6" width="12.85546875" style="1" customWidth="1"/>
    <col min="7" max="7" width="11" style="1" bestFit="1" customWidth="1"/>
    <col min="8" max="8" width="8.42578125" style="1" bestFit="1" customWidth="1"/>
    <col min="9" max="9" width="12.140625" style="1" bestFit="1" customWidth="1"/>
    <col min="10" max="10" width="11.28515625" style="1" customWidth="1"/>
    <col min="11" max="11" width="8.42578125" style="1" bestFit="1" customWidth="1"/>
    <col min="12" max="12" width="8.7109375" style="1" customWidth="1"/>
    <col min="13" max="13" width="9.28515625" style="1" customWidth="1"/>
    <col min="14" max="14" width="10.28515625" style="1" customWidth="1"/>
    <col min="15" max="15" width="9.42578125" style="1" customWidth="1"/>
    <col min="16" max="16384" width="20.7109375" style="1"/>
  </cols>
  <sheetData>
    <row r="1" spans="1:1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1" ht="1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47.25" customHeight="1" x14ac:dyDescent="0.25">
      <c r="A3" s="24" t="s">
        <v>2</v>
      </c>
      <c r="B3" s="25" t="s">
        <v>3</v>
      </c>
      <c r="C3" s="27" t="s">
        <v>4</v>
      </c>
      <c r="D3" s="28"/>
      <c r="E3" s="29"/>
      <c r="F3" s="30" t="s">
        <v>5</v>
      </c>
      <c r="G3" s="31"/>
      <c r="H3" s="32"/>
      <c r="I3" s="26" t="s">
        <v>6</v>
      </c>
      <c r="J3" s="26"/>
      <c r="K3" s="26"/>
    </row>
    <row r="4" spans="1:11" s="4" customFormat="1" ht="27" x14ac:dyDescent="0.25">
      <c r="A4" s="24"/>
      <c r="B4" s="26"/>
      <c r="C4" s="2" t="s">
        <v>7</v>
      </c>
      <c r="D4" s="3" t="s">
        <v>8</v>
      </c>
      <c r="E4" s="3" t="s">
        <v>9</v>
      </c>
      <c r="F4" s="2" t="s">
        <v>7</v>
      </c>
      <c r="G4" s="3" t="s">
        <v>8</v>
      </c>
      <c r="H4" s="3" t="s">
        <v>9</v>
      </c>
      <c r="I4" s="2" t="s">
        <v>7</v>
      </c>
      <c r="J4" s="3" t="s">
        <v>8</v>
      </c>
      <c r="K4" s="3" t="s">
        <v>9</v>
      </c>
    </row>
    <row r="5" spans="1:11" x14ac:dyDescent="0.25">
      <c r="A5" s="5">
        <v>1</v>
      </c>
      <c r="B5" s="6" t="s">
        <v>10</v>
      </c>
      <c r="C5" s="7">
        <v>2631.57</v>
      </c>
      <c r="D5" s="7">
        <v>2130.6165000000001</v>
      </c>
      <c r="E5" s="8">
        <f t="shared" ref="E5:E38" si="0">D5/C5%</f>
        <v>80.963702276587739</v>
      </c>
      <c r="F5" s="7">
        <v>953</v>
      </c>
      <c r="G5" s="7">
        <v>290.66849999999999</v>
      </c>
      <c r="H5" s="7">
        <f t="shared" ref="H5:H54" si="1">G5/F5%</f>
        <v>30.500367261280168</v>
      </c>
      <c r="I5" s="7">
        <f>C5+F5</f>
        <v>3584.57</v>
      </c>
      <c r="J5" s="7">
        <v>2421.2849999999999</v>
      </c>
      <c r="K5" s="8">
        <f t="shared" ref="K5:K54" si="2">J5/I5%</f>
        <v>67.547432467492612</v>
      </c>
    </row>
    <row r="6" spans="1:11" x14ac:dyDescent="0.25">
      <c r="A6" s="5">
        <v>2</v>
      </c>
      <c r="B6" s="6" t="s">
        <v>11</v>
      </c>
      <c r="C6" s="7">
        <v>1216.5899999999999</v>
      </c>
      <c r="D6" s="7">
        <v>786.34</v>
      </c>
      <c r="E6" s="8">
        <f t="shared" si="0"/>
        <v>64.634757806656324</v>
      </c>
      <c r="F6" s="7">
        <v>553.76</v>
      </c>
      <c r="G6" s="7">
        <v>102.99</v>
      </c>
      <c r="H6" s="7">
        <f t="shared" si="1"/>
        <v>18.59830973707021</v>
      </c>
      <c r="I6" s="7">
        <f t="shared" ref="I6:I41" si="3">C6+F6</f>
        <v>1770.35</v>
      </c>
      <c r="J6" s="7">
        <v>889.33</v>
      </c>
      <c r="K6" s="8">
        <f t="shared" si="2"/>
        <v>50.234699353235243</v>
      </c>
    </row>
    <row r="7" spans="1:11" x14ac:dyDescent="0.25">
      <c r="A7" s="5">
        <v>3</v>
      </c>
      <c r="B7" s="6" t="s">
        <v>12</v>
      </c>
      <c r="C7" s="7">
        <v>120.71</v>
      </c>
      <c r="D7" s="7">
        <v>17.740000000000002</v>
      </c>
      <c r="E7" s="8">
        <f t="shared" si="0"/>
        <v>14.696379753127333</v>
      </c>
      <c r="F7" s="7">
        <v>22.11</v>
      </c>
      <c r="G7" s="7">
        <v>0</v>
      </c>
      <c r="H7" s="7">
        <f t="shared" si="1"/>
        <v>0</v>
      </c>
      <c r="I7" s="7">
        <f t="shared" si="3"/>
        <v>142.82</v>
      </c>
      <c r="J7" s="7">
        <v>17.740000000000002</v>
      </c>
      <c r="K7" s="8">
        <f t="shared" si="2"/>
        <v>12.421229519675117</v>
      </c>
    </row>
    <row r="8" spans="1:11" x14ac:dyDescent="0.25">
      <c r="A8" s="5">
        <v>4</v>
      </c>
      <c r="B8" s="6" t="s">
        <v>13</v>
      </c>
      <c r="C8" s="7">
        <v>14398.330000000002</v>
      </c>
      <c r="D8" s="7">
        <v>5177.79</v>
      </c>
      <c r="E8" s="8">
        <f t="shared" si="0"/>
        <v>35.961045482358017</v>
      </c>
      <c r="F8" s="7">
        <v>3638.5299999999997</v>
      </c>
      <c r="G8" s="7">
        <v>307.16000000000003</v>
      </c>
      <c r="H8" s="7">
        <f t="shared" si="1"/>
        <v>8.4418707554974137</v>
      </c>
      <c r="I8" s="7">
        <f t="shared" si="3"/>
        <v>18036.86</v>
      </c>
      <c r="J8" s="7">
        <v>5484.9500000000007</v>
      </c>
      <c r="K8" s="8">
        <f t="shared" si="2"/>
        <v>30.409672193497094</v>
      </c>
    </row>
    <row r="9" spans="1:11" x14ac:dyDescent="0.25">
      <c r="A9" s="5">
        <v>5</v>
      </c>
      <c r="B9" s="6" t="s">
        <v>14</v>
      </c>
      <c r="C9" s="7">
        <v>1386.14</v>
      </c>
      <c r="D9" s="7">
        <v>662.21469999999999</v>
      </c>
      <c r="E9" s="8">
        <f t="shared" si="0"/>
        <v>47.774012725987269</v>
      </c>
      <c r="F9" s="7">
        <v>438.51</v>
      </c>
      <c r="G9" s="7">
        <v>305.26049999999998</v>
      </c>
      <c r="H9" s="7">
        <f t="shared" si="1"/>
        <v>69.61312170760074</v>
      </c>
      <c r="I9" s="7">
        <f t="shared" si="3"/>
        <v>1824.65</v>
      </c>
      <c r="J9" s="7">
        <v>967.47519999999986</v>
      </c>
      <c r="K9" s="8">
        <f t="shared" si="2"/>
        <v>53.022508426273518</v>
      </c>
    </row>
    <row r="10" spans="1:11" x14ac:dyDescent="0.25">
      <c r="A10" s="5">
        <v>6</v>
      </c>
      <c r="B10" s="6" t="s">
        <v>15</v>
      </c>
      <c r="C10" s="7">
        <v>4295.12</v>
      </c>
      <c r="D10" s="7">
        <v>3236.1994</v>
      </c>
      <c r="E10" s="8">
        <f t="shared" si="0"/>
        <v>75.345960066307811</v>
      </c>
      <c r="F10" s="7">
        <v>1631</v>
      </c>
      <c r="G10" s="7">
        <v>548.8306</v>
      </c>
      <c r="H10" s="7">
        <f t="shared" si="1"/>
        <v>33.649944819129374</v>
      </c>
      <c r="I10" s="7">
        <f t="shared" si="3"/>
        <v>5926.12</v>
      </c>
      <c r="J10" s="7">
        <v>3785.0299999999997</v>
      </c>
      <c r="K10" s="8">
        <f t="shared" si="2"/>
        <v>63.870289498018934</v>
      </c>
    </row>
    <row r="11" spans="1:11" x14ac:dyDescent="0.25">
      <c r="A11" s="5">
        <v>7</v>
      </c>
      <c r="B11" s="6" t="s">
        <v>16</v>
      </c>
      <c r="C11" s="7">
        <v>1428.39</v>
      </c>
      <c r="D11" s="7">
        <v>773.74</v>
      </c>
      <c r="E11" s="8">
        <f t="shared" si="0"/>
        <v>54.16867942228663</v>
      </c>
      <c r="F11" s="7">
        <v>647.91</v>
      </c>
      <c r="G11" s="7">
        <v>540.41538000000003</v>
      </c>
      <c r="H11" s="7">
        <f t="shared" si="1"/>
        <v>83.409019771264539</v>
      </c>
      <c r="I11" s="7">
        <f t="shared" si="3"/>
        <v>2076.3000000000002</v>
      </c>
      <c r="J11" s="7">
        <v>1314.1553800000002</v>
      </c>
      <c r="K11" s="8">
        <f t="shared" si="2"/>
        <v>63.293135866685937</v>
      </c>
    </row>
    <row r="12" spans="1:11" x14ac:dyDescent="0.25">
      <c r="A12" s="5">
        <v>8</v>
      </c>
      <c r="B12" s="6" t="s">
        <v>17</v>
      </c>
      <c r="C12" s="7">
        <v>395.15</v>
      </c>
      <c r="D12" s="7">
        <v>70.522400000000005</v>
      </c>
      <c r="E12" s="8">
        <f t="shared" si="0"/>
        <v>17.846994812096675</v>
      </c>
      <c r="F12" s="7">
        <v>236.27</v>
      </c>
      <c r="G12" s="7">
        <v>187.87309999999999</v>
      </c>
      <c r="H12" s="7">
        <f t="shared" si="1"/>
        <v>79.516273754602778</v>
      </c>
      <c r="I12" s="7">
        <f t="shared" si="3"/>
        <v>631.41999999999996</v>
      </c>
      <c r="J12" s="7">
        <v>258.39549999999997</v>
      </c>
      <c r="K12" s="8">
        <f t="shared" si="2"/>
        <v>40.922919768141647</v>
      </c>
    </row>
    <row r="13" spans="1:11" x14ac:dyDescent="0.25">
      <c r="A13" s="5">
        <v>9</v>
      </c>
      <c r="B13" s="6" t="s">
        <v>18</v>
      </c>
      <c r="C13" s="7">
        <v>10.31</v>
      </c>
      <c r="D13" s="7">
        <v>6.6374000000000004</v>
      </c>
      <c r="E13" s="8">
        <v>0</v>
      </c>
      <c r="F13" s="7">
        <v>10.83</v>
      </c>
      <c r="G13" s="7">
        <v>0</v>
      </c>
      <c r="H13" s="7">
        <f t="shared" si="1"/>
        <v>0</v>
      </c>
      <c r="I13" s="7">
        <f t="shared" si="3"/>
        <v>21.14</v>
      </c>
      <c r="J13" s="7">
        <v>6.6374000000000004</v>
      </c>
      <c r="K13" s="8">
        <f t="shared" si="2"/>
        <v>31.397350993377486</v>
      </c>
    </row>
    <row r="14" spans="1:11" x14ac:dyDescent="0.25">
      <c r="A14" s="5">
        <v>10</v>
      </c>
      <c r="B14" s="6" t="s">
        <v>19</v>
      </c>
      <c r="C14" s="7">
        <v>86.99</v>
      </c>
      <c r="D14" s="7">
        <v>32.64</v>
      </c>
      <c r="E14" s="8">
        <f t="shared" si="0"/>
        <v>37.521554201632377</v>
      </c>
      <c r="F14" s="7">
        <v>85.51</v>
      </c>
      <c r="G14" s="7">
        <v>17.940000000000001</v>
      </c>
      <c r="H14" s="7">
        <f t="shared" si="1"/>
        <v>20.980002338907731</v>
      </c>
      <c r="I14" s="7">
        <f t="shared" si="3"/>
        <v>172.5</v>
      </c>
      <c r="J14" s="7">
        <v>50.58</v>
      </c>
      <c r="K14" s="8">
        <f t="shared" si="2"/>
        <v>29.321739130434779</v>
      </c>
    </row>
    <row r="15" spans="1:11" x14ac:dyDescent="0.25">
      <c r="A15" s="5">
        <v>11</v>
      </c>
      <c r="B15" s="6" t="s">
        <v>20</v>
      </c>
      <c r="C15" s="7">
        <v>19108.640000000003</v>
      </c>
      <c r="D15" s="7">
        <v>9060.1200000000008</v>
      </c>
      <c r="E15" s="8">
        <f t="shared" si="0"/>
        <v>47.413735357409003</v>
      </c>
      <c r="F15" s="7">
        <v>7738.65</v>
      </c>
      <c r="G15" s="7">
        <v>5418.1522000000004</v>
      </c>
      <c r="H15" s="7">
        <f t="shared" si="1"/>
        <v>70.014178183533318</v>
      </c>
      <c r="I15" s="7">
        <f t="shared" si="3"/>
        <v>26847.29</v>
      </c>
      <c r="J15" s="7">
        <v>14478.272200000001</v>
      </c>
      <c r="K15" s="8">
        <f t="shared" si="2"/>
        <v>53.928244526728776</v>
      </c>
    </row>
    <row r="16" spans="1:11" x14ac:dyDescent="0.25">
      <c r="A16" s="5">
        <v>12</v>
      </c>
      <c r="B16" s="6" t="s">
        <v>21</v>
      </c>
      <c r="C16" s="7">
        <v>15825.16</v>
      </c>
      <c r="D16" s="7">
        <v>14468.6</v>
      </c>
      <c r="E16" s="8">
        <f t="shared" si="0"/>
        <v>91.427827585945423</v>
      </c>
      <c r="F16" s="7">
        <v>6068.86</v>
      </c>
      <c r="G16" s="7">
        <v>2236.2999999999997</v>
      </c>
      <c r="H16" s="7">
        <f t="shared" si="1"/>
        <v>36.848765666039419</v>
      </c>
      <c r="I16" s="7">
        <f t="shared" si="3"/>
        <v>21894.02</v>
      </c>
      <c r="J16" s="7">
        <v>16704.899999999998</v>
      </c>
      <c r="K16" s="8">
        <f t="shared" si="2"/>
        <v>76.298916325096982</v>
      </c>
    </row>
    <row r="17" spans="1:11" x14ac:dyDescent="0.25">
      <c r="A17" s="15" t="s">
        <v>22</v>
      </c>
      <c r="B17" s="15"/>
      <c r="C17" s="9">
        <f>SUM(C5:C16)</f>
        <v>60903.100000000006</v>
      </c>
      <c r="D17" s="9">
        <f>SUM(D5:D16)</f>
        <v>36423.160400000001</v>
      </c>
      <c r="E17" s="9">
        <f t="shared" si="0"/>
        <v>59.805100889774081</v>
      </c>
      <c r="F17" s="9">
        <f>SUM(F5:F16)</f>
        <v>22024.94</v>
      </c>
      <c r="G17" s="9">
        <f>SUM(G5:G16)</f>
        <v>9955.5902800000003</v>
      </c>
      <c r="H17" s="10">
        <f t="shared" si="1"/>
        <v>45.201441093596628</v>
      </c>
      <c r="I17" s="9">
        <f>SUM(I5:I16)</f>
        <v>82928.039999999994</v>
      </c>
      <c r="J17" s="9">
        <f>SUM(J5:J16)</f>
        <v>46378.750679999997</v>
      </c>
      <c r="K17" s="9">
        <f t="shared" si="2"/>
        <v>55.926500469563727</v>
      </c>
    </row>
    <row r="18" spans="1:11" x14ac:dyDescent="0.25">
      <c r="A18" s="5">
        <v>13</v>
      </c>
      <c r="B18" s="6" t="s">
        <v>23</v>
      </c>
      <c r="C18" s="7">
        <v>461.25</v>
      </c>
      <c r="D18" s="7">
        <v>658.18430000000001</v>
      </c>
      <c r="E18" s="8">
        <f t="shared" si="0"/>
        <v>142.69578319783199</v>
      </c>
      <c r="F18" s="7">
        <v>576.65</v>
      </c>
      <c r="G18" s="8">
        <v>213.31569999999999</v>
      </c>
      <c r="H18" s="7">
        <f t="shared" si="1"/>
        <v>36.992230989334949</v>
      </c>
      <c r="I18" s="7">
        <f t="shared" si="3"/>
        <v>1037.9000000000001</v>
      </c>
      <c r="J18" s="7">
        <v>871.5</v>
      </c>
      <c r="K18" s="8">
        <f t="shared" si="2"/>
        <v>83.967626939011453</v>
      </c>
    </row>
    <row r="19" spans="1:11" x14ac:dyDescent="0.25">
      <c r="A19" s="5">
        <v>14</v>
      </c>
      <c r="B19" s="6" t="s">
        <v>24</v>
      </c>
      <c r="C19" s="11">
        <v>0</v>
      </c>
      <c r="D19" s="7">
        <v>0</v>
      </c>
      <c r="E19" s="8">
        <v>0</v>
      </c>
      <c r="F19" s="11">
        <v>0</v>
      </c>
      <c r="G19" s="8">
        <v>4.3893000000000004</v>
      </c>
      <c r="H19" s="7">
        <v>0</v>
      </c>
      <c r="I19" s="7">
        <f t="shared" si="3"/>
        <v>0</v>
      </c>
      <c r="J19" s="7">
        <v>4.3893000000000004</v>
      </c>
      <c r="K19" s="8">
        <v>0</v>
      </c>
    </row>
    <row r="20" spans="1:11" x14ac:dyDescent="0.25">
      <c r="A20" s="5">
        <v>15</v>
      </c>
      <c r="B20" s="6" t="s">
        <v>25</v>
      </c>
      <c r="C20" s="7">
        <v>23.04</v>
      </c>
      <c r="D20" s="7">
        <v>0</v>
      </c>
      <c r="E20" s="8">
        <f t="shared" si="0"/>
        <v>0</v>
      </c>
      <c r="F20" s="7">
        <v>15.4</v>
      </c>
      <c r="G20" s="8">
        <v>0</v>
      </c>
      <c r="H20" s="11" t="s">
        <v>26</v>
      </c>
      <c r="I20" s="7">
        <f t="shared" si="3"/>
        <v>38.44</v>
      </c>
      <c r="J20" s="7">
        <v>0</v>
      </c>
      <c r="K20" s="8">
        <f t="shared" si="2"/>
        <v>0</v>
      </c>
    </row>
    <row r="21" spans="1:11" x14ac:dyDescent="0.25">
      <c r="A21" s="5">
        <v>16</v>
      </c>
      <c r="B21" s="6" t="s">
        <v>27</v>
      </c>
      <c r="C21" s="7">
        <v>122.34</v>
      </c>
      <c r="D21" s="7">
        <v>27.485292000000001</v>
      </c>
      <c r="E21" s="8">
        <f t="shared" si="0"/>
        <v>22.466316821971557</v>
      </c>
      <c r="F21" s="7">
        <v>75.63</v>
      </c>
      <c r="G21" s="8">
        <v>37.67004</v>
      </c>
      <c r="H21" s="7">
        <f t="shared" si="1"/>
        <v>49.808330027766765</v>
      </c>
      <c r="I21" s="7">
        <f t="shared" si="3"/>
        <v>197.97</v>
      </c>
      <c r="J21" s="7">
        <v>65.155332000000001</v>
      </c>
      <c r="K21" s="8">
        <f t="shared" si="2"/>
        <v>32.911719957569332</v>
      </c>
    </row>
    <row r="22" spans="1:11" x14ac:dyDescent="0.25">
      <c r="A22" s="5">
        <v>17</v>
      </c>
      <c r="B22" s="6" t="s">
        <v>28</v>
      </c>
      <c r="C22" s="7">
        <v>86.05</v>
      </c>
      <c r="D22" s="7">
        <v>41.391599999999997</v>
      </c>
      <c r="E22" s="8">
        <f t="shared" si="0"/>
        <v>48.101801278326555</v>
      </c>
      <c r="F22" s="7">
        <v>72.239999999999995</v>
      </c>
      <c r="G22" s="8">
        <v>6.6020000000000003</v>
      </c>
      <c r="H22" s="7">
        <f t="shared" si="1"/>
        <v>9.1389811738648969</v>
      </c>
      <c r="I22" s="7">
        <f t="shared" si="3"/>
        <v>158.29</v>
      </c>
      <c r="J22" s="7">
        <v>47.993600000000001</v>
      </c>
      <c r="K22" s="8">
        <f t="shared" si="2"/>
        <v>30.320045486133047</v>
      </c>
    </row>
    <row r="23" spans="1:11" x14ac:dyDescent="0.25">
      <c r="A23" s="5">
        <v>18</v>
      </c>
      <c r="B23" s="6" t="s">
        <v>29</v>
      </c>
      <c r="C23" s="7">
        <v>16.170000000000002</v>
      </c>
      <c r="D23" s="8">
        <v>29.584460400000001</v>
      </c>
      <c r="E23" s="8">
        <f t="shared" si="0"/>
        <v>182.95893877551021</v>
      </c>
      <c r="F23" s="7">
        <v>14.6</v>
      </c>
      <c r="G23" s="8">
        <v>2.4535303399999999</v>
      </c>
      <c r="H23" s="7">
        <f t="shared" si="1"/>
        <v>16.805002328767124</v>
      </c>
      <c r="I23" s="7">
        <f t="shared" si="3"/>
        <v>30.770000000000003</v>
      </c>
      <c r="J23" s="7">
        <v>32.037990739999998</v>
      </c>
      <c r="K23" s="8">
        <f t="shared" si="2"/>
        <v>104.12086688332791</v>
      </c>
    </row>
    <row r="24" spans="1:11" x14ac:dyDescent="0.25">
      <c r="A24" s="5">
        <v>19</v>
      </c>
      <c r="B24" s="6" t="s">
        <v>30</v>
      </c>
      <c r="C24" s="7">
        <v>55.62</v>
      </c>
      <c r="D24" s="7">
        <v>69.202200000000005</v>
      </c>
      <c r="E24" s="8">
        <f t="shared" si="0"/>
        <v>124.41963322545847</v>
      </c>
      <c r="F24" s="7">
        <v>13.97</v>
      </c>
      <c r="G24" s="8">
        <v>3.2311000000000001</v>
      </c>
      <c r="H24" s="7">
        <v>0</v>
      </c>
      <c r="I24" s="7">
        <f t="shared" si="3"/>
        <v>69.59</v>
      </c>
      <c r="J24" s="7">
        <v>72.433300000000003</v>
      </c>
      <c r="K24" s="8">
        <f t="shared" si="2"/>
        <v>104.08578818795803</v>
      </c>
    </row>
    <row r="25" spans="1:11" x14ac:dyDescent="0.25">
      <c r="A25" s="5">
        <v>20</v>
      </c>
      <c r="B25" s="6" t="s">
        <v>31</v>
      </c>
      <c r="C25" s="7">
        <v>0</v>
      </c>
      <c r="D25" s="7">
        <v>0</v>
      </c>
      <c r="E25" s="8">
        <v>0</v>
      </c>
      <c r="F25" s="7">
        <v>0</v>
      </c>
      <c r="G25" s="8">
        <v>0.37</v>
      </c>
      <c r="H25" s="7">
        <v>0</v>
      </c>
      <c r="I25" s="7">
        <f t="shared" si="3"/>
        <v>0</v>
      </c>
      <c r="J25" s="7">
        <v>0.37</v>
      </c>
      <c r="K25" s="8">
        <v>0</v>
      </c>
    </row>
    <row r="26" spans="1:11" x14ac:dyDescent="0.25">
      <c r="A26" s="5">
        <v>21</v>
      </c>
      <c r="B26" s="6" t="s">
        <v>32</v>
      </c>
      <c r="C26" s="7">
        <v>194.2</v>
      </c>
      <c r="D26" s="7">
        <v>252.41</v>
      </c>
      <c r="E26" s="8">
        <f t="shared" si="0"/>
        <v>129.97425334706489</v>
      </c>
      <c r="F26" s="7">
        <v>56.47</v>
      </c>
      <c r="G26" s="8">
        <v>8.6900000000000013</v>
      </c>
      <c r="H26" s="7">
        <f t="shared" si="1"/>
        <v>15.388701965645478</v>
      </c>
      <c r="I26" s="7">
        <f t="shared" si="3"/>
        <v>250.67</v>
      </c>
      <c r="J26" s="7">
        <v>261.09999999999997</v>
      </c>
      <c r="K26" s="8">
        <f t="shared" si="2"/>
        <v>104.16084892488131</v>
      </c>
    </row>
    <row r="27" spans="1:11" x14ac:dyDescent="0.25">
      <c r="A27" s="5">
        <v>22</v>
      </c>
      <c r="B27" s="6" t="s">
        <v>33</v>
      </c>
      <c r="C27" s="7">
        <v>1844.77</v>
      </c>
      <c r="D27" s="7">
        <v>500.79</v>
      </c>
      <c r="E27" s="8">
        <f t="shared" si="0"/>
        <v>27.146473544127453</v>
      </c>
      <c r="F27" s="7">
        <v>971.07</v>
      </c>
      <c r="G27" s="8">
        <v>590.6880000000001</v>
      </c>
      <c r="H27" s="7">
        <f t="shared" si="1"/>
        <v>60.828570545892681</v>
      </c>
      <c r="I27" s="7">
        <f t="shared" si="3"/>
        <v>2815.84</v>
      </c>
      <c r="J27" s="7">
        <v>1091.4780000000001</v>
      </c>
      <c r="K27" s="8">
        <f t="shared" si="2"/>
        <v>38.762074549690325</v>
      </c>
    </row>
    <row r="28" spans="1:11" x14ac:dyDescent="0.25">
      <c r="A28" s="5">
        <v>23</v>
      </c>
      <c r="B28" s="6" t="s">
        <v>34</v>
      </c>
      <c r="C28" s="7">
        <v>736.09</v>
      </c>
      <c r="D28" s="7">
        <v>326.54259999999999</v>
      </c>
      <c r="E28" s="8">
        <f t="shared" si="0"/>
        <v>44.361776413210343</v>
      </c>
      <c r="F28" s="7">
        <v>1329.37</v>
      </c>
      <c r="G28" s="8">
        <v>623.29099999999994</v>
      </c>
      <c r="H28" s="7">
        <f t="shared" si="1"/>
        <v>46.886194212296047</v>
      </c>
      <c r="I28" s="7">
        <f t="shared" si="3"/>
        <v>2065.46</v>
      </c>
      <c r="J28" s="7">
        <v>949.83359999999993</v>
      </c>
      <c r="K28" s="8">
        <f t="shared" si="2"/>
        <v>45.986540528502118</v>
      </c>
    </row>
    <row r="29" spans="1:11" x14ac:dyDescent="0.25">
      <c r="A29" s="5">
        <v>24</v>
      </c>
      <c r="B29" s="6" t="s">
        <v>35</v>
      </c>
      <c r="C29" s="7">
        <v>372</v>
      </c>
      <c r="D29" s="7">
        <v>540.1019</v>
      </c>
      <c r="E29" s="8">
        <f>D29/C29%</f>
        <v>145.18868279569892</v>
      </c>
      <c r="F29" s="7">
        <v>262.68</v>
      </c>
      <c r="G29" s="8">
        <v>6.2514000000000003</v>
      </c>
      <c r="H29" s="7">
        <f>G29/F29%</f>
        <v>2.379853814527181</v>
      </c>
      <c r="I29" s="7">
        <f t="shared" si="3"/>
        <v>634.68000000000006</v>
      </c>
      <c r="J29" s="7">
        <v>546.35329999999999</v>
      </c>
      <c r="K29" s="8">
        <f>J29/I29%</f>
        <v>86.083270309447272</v>
      </c>
    </row>
    <row r="30" spans="1:11" x14ac:dyDescent="0.25">
      <c r="A30" s="5">
        <v>25</v>
      </c>
      <c r="B30" s="6" t="s">
        <v>36</v>
      </c>
      <c r="C30" s="7">
        <v>0.3</v>
      </c>
      <c r="D30" s="7">
        <v>27.64</v>
      </c>
      <c r="E30" s="12">
        <v>0</v>
      </c>
      <c r="F30" s="7">
        <v>0.85</v>
      </c>
      <c r="G30" s="8">
        <v>11.31</v>
      </c>
      <c r="H30" s="7">
        <v>0</v>
      </c>
      <c r="I30" s="7">
        <f t="shared" si="3"/>
        <v>1.1499999999999999</v>
      </c>
      <c r="J30" s="7">
        <v>38.950000000000003</v>
      </c>
      <c r="K30" s="12">
        <v>0</v>
      </c>
    </row>
    <row r="31" spans="1:11" x14ac:dyDescent="0.25">
      <c r="A31" s="5">
        <v>26</v>
      </c>
      <c r="B31" s="6" t="s">
        <v>37</v>
      </c>
      <c r="C31" s="7">
        <v>6.83</v>
      </c>
      <c r="D31" s="8">
        <v>0</v>
      </c>
      <c r="E31" s="8">
        <v>0</v>
      </c>
      <c r="F31" s="7">
        <v>308.18</v>
      </c>
      <c r="G31" s="8">
        <v>143.8262</v>
      </c>
      <c r="H31" s="7">
        <f t="shared" si="1"/>
        <v>46.669543773119607</v>
      </c>
      <c r="I31" s="7">
        <f t="shared" si="3"/>
        <v>315.01</v>
      </c>
      <c r="J31" s="7">
        <v>143.8262</v>
      </c>
      <c r="K31" s="8">
        <f t="shared" si="2"/>
        <v>45.657661661534554</v>
      </c>
    </row>
    <row r="32" spans="1:11" x14ac:dyDescent="0.25">
      <c r="A32" s="5">
        <v>27</v>
      </c>
      <c r="B32" s="6" t="s">
        <v>38</v>
      </c>
      <c r="C32" s="7">
        <v>296.68</v>
      </c>
      <c r="D32" s="8">
        <v>59.81</v>
      </c>
      <c r="E32" s="8">
        <f t="shared" si="0"/>
        <v>20.159768100310099</v>
      </c>
      <c r="F32" s="7">
        <v>76.17</v>
      </c>
      <c r="G32" s="8">
        <v>28.173299999999998</v>
      </c>
      <c r="H32" s="7">
        <f t="shared" si="1"/>
        <v>36.987396612839696</v>
      </c>
      <c r="I32" s="7">
        <f t="shared" si="3"/>
        <v>372.85</v>
      </c>
      <c r="J32" s="7">
        <v>87.9833</v>
      </c>
      <c r="K32" s="8">
        <f t="shared" si="2"/>
        <v>23.597505699342896</v>
      </c>
    </row>
    <row r="33" spans="1:12" x14ac:dyDescent="0.25">
      <c r="A33" s="5">
        <v>28</v>
      </c>
      <c r="B33" s="6" t="s">
        <v>39</v>
      </c>
      <c r="C33" s="7">
        <v>973.59</v>
      </c>
      <c r="D33" s="8">
        <v>1076.7</v>
      </c>
      <c r="E33" s="8">
        <f t="shared" si="0"/>
        <v>110.59070039749791</v>
      </c>
      <c r="F33" s="7">
        <v>254.17</v>
      </c>
      <c r="G33" s="8">
        <v>26.83</v>
      </c>
      <c r="H33" s="7">
        <f t="shared" si="1"/>
        <v>10.555927135381831</v>
      </c>
      <c r="I33" s="7">
        <f t="shared" si="3"/>
        <v>1227.76</v>
      </c>
      <c r="J33" s="7">
        <v>1103.53</v>
      </c>
      <c r="K33" s="8">
        <f t="shared" si="2"/>
        <v>89.881572945852611</v>
      </c>
    </row>
    <row r="34" spans="1:12" x14ac:dyDescent="0.25">
      <c r="A34" s="5">
        <v>29</v>
      </c>
      <c r="B34" s="6" t="s">
        <v>40</v>
      </c>
      <c r="C34" s="7">
        <v>128.69</v>
      </c>
      <c r="D34" s="8">
        <v>43.814799999999998</v>
      </c>
      <c r="E34" s="8">
        <f t="shared" si="0"/>
        <v>34.046779081513712</v>
      </c>
      <c r="F34" s="7">
        <v>298.67</v>
      </c>
      <c r="G34" s="8">
        <v>26.177799999999998</v>
      </c>
      <c r="H34" s="7">
        <f t="shared" si="1"/>
        <v>8.7647905715337977</v>
      </c>
      <c r="I34" s="7">
        <f t="shared" si="3"/>
        <v>427.36</v>
      </c>
      <c r="J34" s="7">
        <v>69.992599999999996</v>
      </c>
      <c r="K34" s="8">
        <f t="shared" si="2"/>
        <v>16.377901535005616</v>
      </c>
    </row>
    <row r="35" spans="1:12" x14ac:dyDescent="0.25">
      <c r="A35" s="5">
        <v>30</v>
      </c>
      <c r="B35" s="6" t="s">
        <v>41</v>
      </c>
      <c r="C35" s="7">
        <v>0</v>
      </c>
      <c r="D35" s="8">
        <v>0</v>
      </c>
      <c r="E35" s="8">
        <v>0</v>
      </c>
      <c r="F35" s="7">
        <v>0.42</v>
      </c>
      <c r="G35" s="8">
        <v>6.8250000000000005E-2</v>
      </c>
      <c r="H35" s="7">
        <f t="shared" si="1"/>
        <v>16.250000000000004</v>
      </c>
      <c r="I35" s="7">
        <f t="shared" si="3"/>
        <v>0.42</v>
      </c>
      <c r="J35" s="7">
        <v>6.8250000000000005E-2</v>
      </c>
      <c r="K35" s="8">
        <v>0</v>
      </c>
    </row>
    <row r="36" spans="1:12" x14ac:dyDescent="0.25">
      <c r="A36" s="5">
        <v>31</v>
      </c>
      <c r="B36" s="6" t="s">
        <v>42</v>
      </c>
      <c r="C36" s="7">
        <v>150.22</v>
      </c>
      <c r="D36" s="8">
        <v>125.21</v>
      </c>
      <c r="E36" s="8">
        <f t="shared" si="0"/>
        <v>83.351085075222997</v>
      </c>
      <c r="F36" s="7">
        <v>66.930000000000007</v>
      </c>
      <c r="G36" s="8">
        <v>0.02</v>
      </c>
      <c r="H36" s="7">
        <v>0</v>
      </c>
      <c r="I36" s="7">
        <f t="shared" si="3"/>
        <v>217.15</v>
      </c>
      <c r="J36" s="7">
        <v>125.22999999999999</v>
      </c>
      <c r="K36" s="8">
        <f t="shared" si="2"/>
        <v>57.669813492977198</v>
      </c>
    </row>
    <row r="37" spans="1:12" x14ac:dyDescent="0.25">
      <c r="A37" s="5">
        <v>32</v>
      </c>
      <c r="B37" s="6" t="s">
        <v>43</v>
      </c>
      <c r="C37" s="7">
        <v>31.54</v>
      </c>
      <c r="D37" s="8">
        <v>14.09</v>
      </c>
      <c r="E37" s="8">
        <f t="shared" si="0"/>
        <v>44.673430564362711</v>
      </c>
      <c r="F37" s="7">
        <v>2.62</v>
      </c>
      <c r="G37" s="8">
        <v>7.79</v>
      </c>
      <c r="H37" s="7">
        <f t="shared" si="1"/>
        <v>297.32824427480915</v>
      </c>
      <c r="I37" s="7">
        <f t="shared" si="3"/>
        <v>34.159999999999997</v>
      </c>
      <c r="J37" s="7">
        <v>21.88</v>
      </c>
      <c r="K37" s="8">
        <f t="shared" si="2"/>
        <v>64.051522248243558</v>
      </c>
    </row>
    <row r="38" spans="1:12" x14ac:dyDescent="0.25">
      <c r="A38" s="5">
        <v>33</v>
      </c>
      <c r="B38" s="6" t="s">
        <v>44</v>
      </c>
      <c r="C38" s="7">
        <v>63.73</v>
      </c>
      <c r="D38" s="8">
        <v>11.4</v>
      </c>
      <c r="E38" s="8">
        <f t="shared" si="0"/>
        <v>17.887964851718188</v>
      </c>
      <c r="F38" s="7">
        <v>67.36</v>
      </c>
      <c r="G38" s="8">
        <v>0</v>
      </c>
      <c r="H38" s="7">
        <f t="shared" si="1"/>
        <v>0</v>
      </c>
      <c r="I38" s="7">
        <f t="shared" si="3"/>
        <v>131.09</v>
      </c>
      <c r="J38" s="7">
        <v>11.4</v>
      </c>
      <c r="K38" s="8">
        <f t="shared" si="2"/>
        <v>8.6963155084293238</v>
      </c>
    </row>
    <row r="39" spans="1:12" x14ac:dyDescent="0.25">
      <c r="A39" s="5">
        <v>34</v>
      </c>
      <c r="B39" s="6" t="s">
        <v>45</v>
      </c>
      <c r="C39" s="7">
        <v>0</v>
      </c>
      <c r="D39" s="8">
        <v>0</v>
      </c>
      <c r="E39" s="8">
        <v>0</v>
      </c>
      <c r="F39" s="7">
        <v>0</v>
      </c>
      <c r="G39" s="8">
        <v>0</v>
      </c>
      <c r="H39" s="7">
        <v>0</v>
      </c>
      <c r="I39" s="7">
        <f t="shared" si="3"/>
        <v>0</v>
      </c>
      <c r="J39" s="7">
        <v>0</v>
      </c>
      <c r="K39" s="8">
        <v>0</v>
      </c>
    </row>
    <row r="40" spans="1:12" x14ac:dyDescent="0.25">
      <c r="A40" s="5">
        <v>35</v>
      </c>
      <c r="B40" s="6" t="s">
        <v>46</v>
      </c>
      <c r="C40" s="7">
        <v>98</v>
      </c>
      <c r="D40" s="8">
        <v>66.097300000000004</v>
      </c>
      <c r="E40" s="8">
        <f t="shared" ref="E40:E54" si="4">D40/C40%</f>
        <v>67.446224489795924</v>
      </c>
      <c r="F40" s="7">
        <v>104.1</v>
      </c>
      <c r="G40" s="8">
        <v>320.09449999999998</v>
      </c>
      <c r="H40" s="7">
        <f t="shared" si="1"/>
        <v>307.48751200768493</v>
      </c>
      <c r="I40" s="7">
        <f t="shared" si="3"/>
        <v>202.1</v>
      </c>
      <c r="J40" s="7">
        <v>386.1918</v>
      </c>
      <c r="K40" s="8">
        <f t="shared" si="2"/>
        <v>191.0894606630381</v>
      </c>
    </row>
    <row r="41" spans="1:12" x14ac:dyDescent="0.25">
      <c r="A41" s="5">
        <v>36</v>
      </c>
      <c r="B41" s="6" t="s">
        <v>47</v>
      </c>
      <c r="C41" s="7">
        <v>46.55</v>
      </c>
      <c r="D41" s="8">
        <v>27.24</v>
      </c>
      <c r="E41" s="8">
        <f t="shared" si="4"/>
        <v>58.517722878625136</v>
      </c>
      <c r="F41" s="7">
        <v>3.93</v>
      </c>
      <c r="G41" s="8">
        <v>0</v>
      </c>
      <c r="H41" s="7">
        <f t="shared" si="1"/>
        <v>0</v>
      </c>
      <c r="I41" s="7">
        <f t="shared" si="3"/>
        <v>50.48</v>
      </c>
      <c r="J41" s="7">
        <v>27.24</v>
      </c>
      <c r="K41" s="8">
        <f t="shared" si="2"/>
        <v>53.961965134706823</v>
      </c>
    </row>
    <row r="42" spans="1:12" x14ac:dyDescent="0.25">
      <c r="A42" s="15" t="s">
        <v>48</v>
      </c>
      <c r="B42" s="15"/>
      <c r="C42" s="9">
        <f>SUM(C18:C41)</f>
        <v>5707.66</v>
      </c>
      <c r="D42" s="9">
        <f>SUM(D18:D41)</f>
        <v>3897.6944524</v>
      </c>
      <c r="E42" s="9">
        <f t="shared" si="4"/>
        <v>68.288833819814073</v>
      </c>
      <c r="F42" s="9">
        <f>SUM(F18:F41)</f>
        <v>4571.4800000000005</v>
      </c>
      <c r="G42" s="9">
        <f>SUM(G18:G41)</f>
        <v>2061.2421203399999</v>
      </c>
      <c r="H42" s="10">
        <f t="shared" si="1"/>
        <v>45.089164129341043</v>
      </c>
      <c r="I42" s="9">
        <f>SUM(I18:I41)</f>
        <v>10279.140000000001</v>
      </c>
      <c r="J42" s="9">
        <f>SUM(J18:J41)</f>
        <v>5958.9365727399982</v>
      </c>
      <c r="K42" s="9">
        <f t="shared" si="2"/>
        <v>57.971158800638939</v>
      </c>
      <c r="L42" s="13"/>
    </row>
    <row r="43" spans="1:12" x14ac:dyDescent="0.25">
      <c r="A43" s="15" t="s">
        <v>49</v>
      </c>
      <c r="B43" s="15"/>
      <c r="C43" s="9">
        <f>C42+C17</f>
        <v>66610.760000000009</v>
      </c>
      <c r="D43" s="9">
        <f>D42+D17</f>
        <v>40320.8548524</v>
      </c>
      <c r="E43" s="9">
        <f t="shared" si="4"/>
        <v>60.532044451076665</v>
      </c>
      <c r="F43" s="9">
        <f>F42+F17</f>
        <v>26596.42</v>
      </c>
      <c r="G43" s="9">
        <f>G42+G17</f>
        <v>12016.832400340001</v>
      </c>
      <c r="H43" s="10">
        <f t="shared" si="1"/>
        <v>45.18214256031451</v>
      </c>
      <c r="I43" s="9">
        <f>I42+I17</f>
        <v>93207.18</v>
      </c>
      <c r="J43" s="9">
        <f>J42+J17</f>
        <v>52337.687252739997</v>
      </c>
      <c r="K43" s="9">
        <f t="shared" si="2"/>
        <v>56.151990922523353</v>
      </c>
    </row>
    <row r="44" spans="1:12" x14ac:dyDescent="0.25">
      <c r="A44" s="5">
        <v>37</v>
      </c>
      <c r="B44" s="6" t="s">
        <v>50</v>
      </c>
      <c r="C44" s="7">
        <v>12127.64</v>
      </c>
      <c r="D44" s="8">
        <v>6073.3909000000003</v>
      </c>
      <c r="E44" s="8">
        <f t="shared" si="4"/>
        <v>50.078918074744969</v>
      </c>
      <c r="F44" s="7">
        <v>1953.68</v>
      </c>
      <c r="G44" s="8">
        <v>590.22670000000005</v>
      </c>
      <c r="H44" s="7">
        <f t="shared" si="1"/>
        <v>30.211022275910082</v>
      </c>
      <c r="I44" s="7">
        <f t="shared" ref="I44:I52" si="5">C44+F44</f>
        <v>14081.32</v>
      </c>
      <c r="J44" s="7">
        <v>6663.6175999999996</v>
      </c>
      <c r="K44" s="8">
        <f t="shared" si="2"/>
        <v>47.322393071104131</v>
      </c>
    </row>
    <row r="45" spans="1:12" x14ac:dyDescent="0.25">
      <c r="A45" s="15" t="s">
        <v>51</v>
      </c>
      <c r="B45" s="15"/>
      <c r="C45" s="9">
        <f>C44</f>
        <v>12127.64</v>
      </c>
      <c r="D45" s="9">
        <f t="shared" ref="D45:K45" si="6">D44</f>
        <v>6073.3909000000003</v>
      </c>
      <c r="E45" s="9">
        <f t="shared" si="6"/>
        <v>50.078918074744969</v>
      </c>
      <c r="F45" s="9">
        <f t="shared" si="6"/>
        <v>1953.68</v>
      </c>
      <c r="G45" s="9">
        <f t="shared" si="6"/>
        <v>590.22670000000005</v>
      </c>
      <c r="H45" s="9">
        <f t="shared" si="6"/>
        <v>30.211022275910082</v>
      </c>
      <c r="I45" s="9">
        <f t="shared" si="6"/>
        <v>14081.32</v>
      </c>
      <c r="J45" s="9">
        <f t="shared" si="6"/>
        <v>6663.6175999999996</v>
      </c>
      <c r="K45" s="9">
        <f t="shared" si="6"/>
        <v>47.322393071104131</v>
      </c>
    </row>
    <row r="46" spans="1:12" x14ac:dyDescent="0.25">
      <c r="A46" s="5">
        <v>38</v>
      </c>
      <c r="B46" s="6" t="s">
        <v>52</v>
      </c>
      <c r="C46" s="7">
        <v>7757.61</v>
      </c>
      <c r="D46" s="8">
        <v>5824.7398999999996</v>
      </c>
      <c r="E46" s="8">
        <f t="shared" si="4"/>
        <v>75.084206347057915</v>
      </c>
      <c r="F46" s="7">
        <v>2349.19</v>
      </c>
      <c r="G46" s="8">
        <v>2037.8379</v>
      </c>
      <c r="H46" s="7">
        <f t="shared" si="1"/>
        <v>86.746406208097255</v>
      </c>
      <c r="I46" s="7">
        <f t="shared" si="5"/>
        <v>10106.799999999999</v>
      </c>
      <c r="J46" s="7">
        <v>7862.5777999999991</v>
      </c>
      <c r="K46" s="8">
        <f t="shared" si="2"/>
        <v>77.794928167174575</v>
      </c>
    </row>
    <row r="47" spans="1:12" x14ac:dyDescent="0.25">
      <c r="A47" s="5">
        <v>39</v>
      </c>
      <c r="B47" s="6" t="s">
        <v>53</v>
      </c>
      <c r="C47" s="7">
        <v>1913.31</v>
      </c>
      <c r="D47" s="8">
        <v>934.81650000000002</v>
      </c>
      <c r="E47" s="8">
        <f t="shared" si="4"/>
        <v>48.858601063079171</v>
      </c>
      <c r="F47" s="7">
        <v>835.6</v>
      </c>
      <c r="G47" s="8">
        <v>664.60469999999998</v>
      </c>
      <c r="H47" s="7">
        <f t="shared" si="1"/>
        <v>79.536225466730485</v>
      </c>
      <c r="I47" s="7">
        <f t="shared" si="5"/>
        <v>2748.91</v>
      </c>
      <c r="J47" s="7">
        <v>1599.4212</v>
      </c>
      <c r="K47" s="8">
        <f t="shared" si="2"/>
        <v>58.183832864662726</v>
      </c>
    </row>
    <row r="48" spans="1:12" x14ac:dyDescent="0.25">
      <c r="A48" s="5">
        <v>40</v>
      </c>
      <c r="B48" s="6" t="s">
        <v>54</v>
      </c>
      <c r="C48" s="7">
        <v>3469.77</v>
      </c>
      <c r="D48" s="8">
        <v>2315.92</v>
      </c>
      <c r="E48" s="8">
        <f t="shared" si="4"/>
        <v>66.745634436864705</v>
      </c>
      <c r="F48" s="7">
        <v>704.04</v>
      </c>
      <c r="G48" s="8">
        <v>664.4</v>
      </c>
      <c r="H48" s="7">
        <f t="shared" si="1"/>
        <v>94.369638088744949</v>
      </c>
      <c r="I48" s="7">
        <f t="shared" si="5"/>
        <v>4173.8099999999995</v>
      </c>
      <c r="J48" s="7">
        <v>2980.32</v>
      </c>
      <c r="K48" s="8">
        <f t="shared" si="2"/>
        <v>71.405262817425822</v>
      </c>
    </row>
    <row r="49" spans="1:11" x14ac:dyDescent="0.25">
      <c r="A49" s="5">
        <v>41</v>
      </c>
      <c r="B49" s="6" t="s">
        <v>55</v>
      </c>
      <c r="C49" s="7">
        <v>2722.4</v>
      </c>
      <c r="D49" s="8">
        <v>2105.37</v>
      </c>
      <c r="E49" s="8">
        <f t="shared" si="4"/>
        <v>77.335071995298264</v>
      </c>
      <c r="F49" s="7">
        <v>1591.97</v>
      </c>
      <c r="G49" s="8">
        <v>605.97</v>
      </c>
      <c r="H49" s="7">
        <f t="shared" si="1"/>
        <v>38.064159500493098</v>
      </c>
      <c r="I49" s="7">
        <f t="shared" si="5"/>
        <v>4314.37</v>
      </c>
      <c r="J49" s="7">
        <v>2711.34</v>
      </c>
      <c r="K49" s="8">
        <f t="shared" si="2"/>
        <v>62.84440138421138</v>
      </c>
    </row>
    <row r="50" spans="1:11" x14ac:dyDescent="0.25">
      <c r="A50" s="15" t="s">
        <v>56</v>
      </c>
      <c r="B50" s="15"/>
      <c r="C50" s="9">
        <f>SUM(C46:C49)</f>
        <v>15863.09</v>
      </c>
      <c r="D50" s="9">
        <f>SUM(D46:D49)</f>
        <v>11180.846399999999</v>
      </c>
      <c r="E50" s="9">
        <f t="shared" si="4"/>
        <v>70.48340770934287</v>
      </c>
      <c r="F50" s="9">
        <f>SUM(F46:F49)</f>
        <v>5480.8</v>
      </c>
      <c r="G50" s="9">
        <f>SUM(G46:G49)</f>
        <v>3972.8126000000002</v>
      </c>
      <c r="H50" s="10">
        <f t="shared" si="1"/>
        <v>72.485998394394983</v>
      </c>
      <c r="I50" s="9">
        <f>SUM(I46:I49)</f>
        <v>21343.889999999996</v>
      </c>
      <c r="J50" s="9">
        <f>SUM(J46:J49)</f>
        <v>15153.659</v>
      </c>
      <c r="K50" s="9">
        <f t="shared" si="2"/>
        <v>70.997643822189872</v>
      </c>
    </row>
    <row r="51" spans="1:11" x14ac:dyDescent="0.25">
      <c r="A51" s="5">
        <v>42</v>
      </c>
      <c r="B51" s="6" t="s">
        <v>57</v>
      </c>
      <c r="C51" s="7">
        <v>21.75</v>
      </c>
      <c r="D51" s="8">
        <v>0</v>
      </c>
      <c r="E51" s="8">
        <v>0</v>
      </c>
      <c r="F51" s="7">
        <v>0.22</v>
      </c>
      <c r="G51" s="14">
        <v>0</v>
      </c>
      <c r="H51" s="7">
        <v>0</v>
      </c>
      <c r="I51" s="7">
        <f t="shared" si="5"/>
        <v>21.97</v>
      </c>
      <c r="J51" s="7">
        <v>0</v>
      </c>
      <c r="K51" s="8">
        <v>0</v>
      </c>
    </row>
    <row r="52" spans="1:11" x14ac:dyDescent="0.25">
      <c r="A52" s="5">
        <v>43</v>
      </c>
      <c r="B52" s="6" t="s">
        <v>58</v>
      </c>
      <c r="C52" s="7">
        <v>6</v>
      </c>
      <c r="D52" s="8"/>
      <c r="E52" s="8"/>
      <c r="F52" s="7"/>
      <c r="G52" s="14"/>
      <c r="H52" s="7"/>
      <c r="I52" s="7">
        <f t="shared" si="5"/>
        <v>6</v>
      </c>
      <c r="J52" s="7"/>
      <c r="K52" s="8"/>
    </row>
    <row r="53" spans="1:11" x14ac:dyDescent="0.25">
      <c r="A53" s="15" t="s">
        <v>59</v>
      </c>
      <c r="B53" s="15"/>
      <c r="C53" s="9">
        <f>SUM(C51:C52)</f>
        <v>27.75</v>
      </c>
      <c r="D53" s="9">
        <f>SUM(D51:D52)</f>
        <v>0</v>
      </c>
      <c r="E53" s="9">
        <f t="shared" ref="E53:K53" si="7">E51</f>
        <v>0</v>
      </c>
      <c r="F53" s="9">
        <f>SUM(F51:F52)</f>
        <v>0.22</v>
      </c>
      <c r="G53" s="9">
        <f>SUM(G51:G52)</f>
        <v>0</v>
      </c>
      <c r="H53" s="9">
        <f t="shared" si="7"/>
        <v>0</v>
      </c>
      <c r="I53" s="9">
        <f>SUM(I51:I52)</f>
        <v>27.97</v>
      </c>
      <c r="J53" s="9">
        <f>SUM(J51:J52)</f>
        <v>0</v>
      </c>
      <c r="K53" s="9">
        <f t="shared" si="7"/>
        <v>0</v>
      </c>
    </row>
    <row r="54" spans="1:11" x14ac:dyDescent="0.25">
      <c r="A54" s="16" t="s">
        <v>60</v>
      </c>
      <c r="B54" s="16"/>
      <c r="C54" s="8">
        <f>C43+C45+C50+C53</f>
        <v>94629.24</v>
      </c>
      <c r="D54" s="8">
        <f>D43+D45+D50+D53</f>
        <v>57575.0921524</v>
      </c>
      <c r="E54" s="8">
        <f t="shared" si="4"/>
        <v>60.842813650833506</v>
      </c>
      <c r="F54" s="8">
        <f>F43+F45+F50+F53</f>
        <v>34031.120000000003</v>
      </c>
      <c r="G54" s="8">
        <f>G43+G45+G50+G53</f>
        <v>16579.871700340002</v>
      </c>
      <c r="H54" s="7">
        <f t="shared" si="1"/>
        <v>48.719735642964437</v>
      </c>
      <c r="I54" s="8">
        <f>I43+I45+I50+I53</f>
        <v>128660.36</v>
      </c>
      <c r="J54" s="8">
        <f>J43+J45+J50+J53</f>
        <v>74154.963852739995</v>
      </c>
      <c r="K54" s="8">
        <f t="shared" si="2"/>
        <v>57.636216665910155</v>
      </c>
    </row>
    <row r="55" spans="1:11" ht="13.5" customHeight="1" x14ac:dyDescent="0.25">
      <c r="A55" s="17" t="s">
        <v>61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1:11" ht="15" customHeight="1" x14ac:dyDescent="0.25">
      <c r="A56" s="18" t="s">
        <v>62</v>
      </c>
      <c r="B56" s="19"/>
      <c r="C56" s="8">
        <f>C43</f>
        <v>66610.760000000009</v>
      </c>
      <c r="D56" s="8">
        <f t="shared" ref="D56:K56" si="8">D43</f>
        <v>40320.8548524</v>
      </c>
      <c r="E56" s="8">
        <f t="shared" si="8"/>
        <v>60.532044451076665</v>
      </c>
      <c r="F56" s="8">
        <f t="shared" si="8"/>
        <v>26596.42</v>
      </c>
      <c r="G56" s="8">
        <f t="shared" si="8"/>
        <v>12016.832400340001</v>
      </c>
      <c r="H56" s="8">
        <f t="shared" si="8"/>
        <v>45.18214256031451</v>
      </c>
      <c r="I56" s="8">
        <f t="shared" si="8"/>
        <v>93207.18</v>
      </c>
      <c r="J56" s="8">
        <f t="shared" si="8"/>
        <v>52337.687252739997</v>
      </c>
      <c r="K56" s="8">
        <f t="shared" si="8"/>
        <v>56.151990922523353</v>
      </c>
    </row>
    <row r="57" spans="1:11" ht="15" customHeight="1" x14ac:dyDescent="0.25">
      <c r="A57" s="18" t="s">
        <v>63</v>
      </c>
      <c r="B57" s="19"/>
      <c r="C57" s="8">
        <f>C45</f>
        <v>12127.64</v>
      </c>
      <c r="D57" s="8">
        <f t="shared" ref="D57:K57" si="9">D45</f>
        <v>6073.3909000000003</v>
      </c>
      <c r="E57" s="8">
        <f t="shared" si="9"/>
        <v>50.078918074744969</v>
      </c>
      <c r="F57" s="8">
        <f t="shared" si="9"/>
        <v>1953.68</v>
      </c>
      <c r="G57" s="8">
        <f t="shared" si="9"/>
        <v>590.22670000000005</v>
      </c>
      <c r="H57" s="8">
        <f t="shared" si="9"/>
        <v>30.211022275910082</v>
      </c>
      <c r="I57" s="8">
        <f t="shared" si="9"/>
        <v>14081.32</v>
      </c>
      <c r="J57" s="8">
        <f t="shared" si="9"/>
        <v>6663.6175999999996</v>
      </c>
      <c r="K57" s="8">
        <f t="shared" si="9"/>
        <v>47.322393071104131</v>
      </c>
    </row>
    <row r="58" spans="1:11" ht="15" customHeight="1" x14ac:dyDescent="0.25">
      <c r="A58" s="18" t="s">
        <v>64</v>
      </c>
      <c r="B58" s="19"/>
      <c r="C58" s="8">
        <f>C50</f>
        <v>15863.09</v>
      </c>
      <c r="D58" s="8">
        <f t="shared" ref="D58:K58" si="10">D50</f>
        <v>11180.846399999999</v>
      </c>
      <c r="E58" s="8">
        <f t="shared" si="10"/>
        <v>70.48340770934287</v>
      </c>
      <c r="F58" s="8">
        <f t="shared" si="10"/>
        <v>5480.8</v>
      </c>
      <c r="G58" s="8">
        <f t="shared" si="10"/>
        <v>3972.8126000000002</v>
      </c>
      <c r="H58" s="8">
        <f t="shared" si="10"/>
        <v>72.485998394394983</v>
      </c>
      <c r="I58" s="8">
        <f t="shared" si="10"/>
        <v>21343.889999999996</v>
      </c>
      <c r="J58" s="8">
        <f t="shared" si="10"/>
        <v>15153.659</v>
      </c>
      <c r="K58" s="8">
        <f t="shared" si="10"/>
        <v>70.997643822189872</v>
      </c>
    </row>
    <row r="59" spans="1:11" ht="15" customHeight="1" x14ac:dyDescent="0.25">
      <c r="A59" s="18" t="s">
        <v>65</v>
      </c>
      <c r="B59" s="19"/>
      <c r="C59" s="8">
        <f>C53</f>
        <v>27.75</v>
      </c>
      <c r="D59" s="8">
        <f t="shared" ref="D59:K59" si="11">D53</f>
        <v>0</v>
      </c>
      <c r="E59" s="8">
        <f t="shared" si="11"/>
        <v>0</v>
      </c>
      <c r="F59" s="8">
        <f t="shared" si="11"/>
        <v>0.22</v>
      </c>
      <c r="G59" s="8">
        <f t="shared" si="11"/>
        <v>0</v>
      </c>
      <c r="H59" s="8">
        <f t="shared" si="11"/>
        <v>0</v>
      </c>
      <c r="I59" s="8">
        <f t="shared" si="11"/>
        <v>27.97</v>
      </c>
      <c r="J59" s="8">
        <f t="shared" si="11"/>
        <v>0</v>
      </c>
      <c r="K59" s="8">
        <f t="shared" si="11"/>
        <v>0</v>
      </c>
    </row>
    <row r="60" spans="1:11" x14ac:dyDescent="0.25">
      <c r="A60" s="15" t="s">
        <v>60</v>
      </c>
      <c r="B60" s="15"/>
      <c r="C60" s="9">
        <f>SUM(C56:C59)</f>
        <v>94629.24</v>
      </c>
      <c r="D60" s="9">
        <f>SUM(D56:D59)</f>
        <v>57575.0921524</v>
      </c>
      <c r="E60" s="9">
        <f>D60/C60%</f>
        <v>60.842813650833506</v>
      </c>
      <c r="F60" s="9">
        <f>SUM(F56:F59)</f>
        <v>34031.120000000003</v>
      </c>
      <c r="G60" s="9">
        <f>SUM(G56:G59)</f>
        <v>16579.871700340002</v>
      </c>
      <c r="H60" s="9">
        <f>G60/F60%</f>
        <v>48.719735642964437</v>
      </c>
      <c r="I60" s="9">
        <f>SUM(I56:I59)</f>
        <v>128660.36</v>
      </c>
      <c r="J60" s="9">
        <f>SUM(J56:J59)</f>
        <v>74154.963852739995</v>
      </c>
      <c r="K60" s="9">
        <f>J60/I60%</f>
        <v>57.636216665910155</v>
      </c>
    </row>
    <row r="62" spans="1:11" x14ac:dyDescent="0.25">
      <c r="D62" s="13"/>
    </row>
  </sheetData>
  <mergeCells count="20">
    <mergeCell ref="A53:B53"/>
    <mergeCell ref="A1:K1"/>
    <mergeCell ref="A2:K2"/>
    <mergeCell ref="A3:A4"/>
    <mergeCell ref="B3:B4"/>
    <mergeCell ref="C3:E3"/>
    <mergeCell ref="F3:H3"/>
    <mergeCell ref="I3:K3"/>
    <mergeCell ref="A17:B17"/>
    <mergeCell ref="A42:B42"/>
    <mergeCell ref="A43:B43"/>
    <mergeCell ref="A45:B45"/>
    <mergeCell ref="A50:B50"/>
    <mergeCell ref="A60:B60"/>
    <mergeCell ref="A54:B54"/>
    <mergeCell ref="A55:K55"/>
    <mergeCell ref="A56:B56"/>
    <mergeCell ref="A57:B57"/>
    <mergeCell ref="A58:B58"/>
    <mergeCell ref="A59:B59"/>
  </mergeCells>
  <printOptions horizontalCentered="1"/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20.1 Agri</vt:lpstr>
      <vt:lpstr>'20.1 Agri'!Print_Area</vt:lpstr>
      <vt:lpstr>'20.1 Agri'!Print_Titles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</dc:creator>
  <cp:lastModifiedBy>Sowmya</cp:lastModifiedBy>
  <dcterms:created xsi:type="dcterms:W3CDTF">2021-01-05T08:12:20Z</dcterms:created>
  <dcterms:modified xsi:type="dcterms:W3CDTF">2021-01-05T08:14:33Z</dcterms:modified>
</cp:coreProperties>
</file>