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20.2 MSME &amp; Priority" sheetId="1" r:id="rId1"/>
  </sheets>
  <definedNames>
    <definedName name="_xlnm.Print_Area" localSheetId="0">'20.2 MSME &amp; Priority'!$A$1:$N$67</definedName>
    <definedName name="_xlnm.Print_Titles" localSheetId="0">'20.2 MSME &amp; Priority'!$A:$B,'20.2 MSME &amp; Priority'!$1:$4</definedName>
  </definedNames>
  <calcPr calcId="144525"/>
</workbook>
</file>

<file path=xl/calcChain.xml><?xml version="1.0" encoding="utf-8"?>
<calcChain xmlns="http://schemas.openxmlformats.org/spreadsheetml/2006/main">
  <c r="I67" i="1" l="1"/>
  <c r="I71" i="1" s="1"/>
  <c r="F67" i="1"/>
  <c r="C67" i="1"/>
  <c r="C71" i="1" s="1"/>
  <c r="L66" i="1"/>
  <c r="K66" i="1"/>
  <c r="I66" i="1"/>
  <c r="H66" i="1"/>
  <c r="F66" i="1"/>
  <c r="C66" i="1"/>
  <c r="L65" i="1"/>
  <c r="I65" i="1"/>
  <c r="H65" i="1"/>
  <c r="F65" i="1"/>
  <c r="C65" i="1"/>
  <c r="L64" i="1"/>
  <c r="I64" i="1"/>
  <c r="H64" i="1"/>
  <c r="F64" i="1"/>
  <c r="E64" i="1"/>
  <c r="C64" i="1"/>
  <c r="L63" i="1"/>
  <c r="L67" i="1" s="1"/>
  <c r="I63" i="1"/>
  <c r="F63" i="1"/>
  <c r="C63" i="1"/>
  <c r="N60" i="1"/>
  <c r="N67" i="1" s="1"/>
  <c r="N71" i="1" s="1"/>
  <c r="J67" i="1"/>
  <c r="J71" i="1" s="1"/>
  <c r="H60" i="1"/>
  <c r="H67" i="1" s="1"/>
  <c r="H71" i="1" s="1"/>
  <c r="D67" i="1"/>
  <c r="M59" i="1"/>
  <c r="J59" i="1"/>
  <c r="J66" i="1" s="1"/>
  <c r="G59" i="1"/>
  <c r="G66" i="1" s="1"/>
  <c r="D59" i="1"/>
  <c r="N55" i="1"/>
  <c r="K55" i="1"/>
  <c r="E55" i="1"/>
  <c r="N54" i="1"/>
  <c r="K54" i="1"/>
  <c r="E54" i="1"/>
  <c r="N53" i="1"/>
  <c r="K53" i="1"/>
  <c r="E53" i="1"/>
  <c r="N52" i="1"/>
  <c r="K52" i="1"/>
  <c r="D56" i="1"/>
  <c r="M51" i="1"/>
  <c r="J51" i="1"/>
  <c r="G51" i="1"/>
  <c r="G64" i="1" s="1"/>
  <c r="D51" i="1"/>
  <c r="D64" i="1" s="1"/>
  <c r="N47" i="1"/>
  <c r="K47" i="1"/>
  <c r="E47" i="1"/>
  <c r="N46" i="1"/>
  <c r="K46" i="1"/>
  <c r="E46" i="1"/>
  <c r="N44" i="1"/>
  <c r="K44" i="1"/>
  <c r="E44" i="1"/>
  <c r="N43" i="1"/>
  <c r="E43" i="1"/>
  <c r="N42" i="1"/>
  <c r="K42" i="1"/>
  <c r="E42" i="1"/>
  <c r="N41" i="1"/>
  <c r="K41" i="1"/>
  <c r="E41" i="1"/>
  <c r="N40" i="1"/>
  <c r="K40" i="1"/>
  <c r="E40" i="1"/>
  <c r="N39" i="1"/>
  <c r="K39" i="1"/>
  <c r="E39" i="1"/>
  <c r="N38" i="1"/>
  <c r="K38" i="1"/>
  <c r="E38" i="1"/>
  <c r="N37" i="1"/>
  <c r="E37" i="1"/>
  <c r="N36" i="1"/>
  <c r="E36" i="1"/>
  <c r="N35" i="1"/>
  <c r="K35" i="1"/>
  <c r="E35" i="1"/>
  <c r="N34" i="1"/>
  <c r="K34" i="1"/>
  <c r="H34" i="1"/>
  <c r="E34" i="1"/>
  <c r="N33" i="1"/>
  <c r="K33" i="1"/>
  <c r="E33" i="1"/>
  <c r="N32" i="1"/>
  <c r="K32" i="1"/>
  <c r="E32" i="1"/>
  <c r="E31" i="1"/>
  <c r="N30" i="1"/>
  <c r="K30" i="1"/>
  <c r="E30" i="1"/>
  <c r="N29" i="1"/>
  <c r="K29" i="1"/>
  <c r="E29" i="1"/>
  <c r="N28" i="1"/>
  <c r="K28" i="1"/>
  <c r="E28" i="1"/>
  <c r="N27" i="1"/>
  <c r="K27" i="1"/>
  <c r="E27" i="1"/>
  <c r="N26" i="1"/>
  <c r="D48" i="1"/>
  <c r="E48" i="1" s="1"/>
  <c r="N22" i="1"/>
  <c r="K22" i="1"/>
  <c r="H22" i="1"/>
  <c r="E22" i="1"/>
  <c r="N21" i="1"/>
  <c r="K21" i="1"/>
  <c r="E21" i="1"/>
  <c r="N20" i="1"/>
  <c r="K20" i="1"/>
  <c r="H20" i="1"/>
  <c r="E20" i="1"/>
  <c r="N19" i="1"/>
  <c r="K19" i="1"/>
  <c r="E19" i="1"/>
  <c r="N18" i="1"/>
  <c r="K18" i="1"/>
  <c r="H18" i="1"/>
  <c r="E18" i="1"/>
  <c r="N17" i="1"/>
  <c r="K17" i="1"/>
  <c r="E17" i="1"/>
  <c r="N16" i="1"/>
  <c r="K16" i="1"/>
  <c r="E16" i="1"/>
  <c r="N15" i="1"/>
  <c r="K15" i="1"/>
  <c r="E15" i="1"/>
  <c r="N14" i="1"/>
  <c r="K14" i="1"/>
  <c r="E14" i="1"/>
  <c r="N13" i="1"/>
  <c r="K13" i="1"/>
  <c r="E13" i="1"/>
  <c r="N12" i="1"/>
  <c r="K12" i="1"/>
  <c r="E12" i="1"/>
  <c r="N11" i="1"/>
  <c r="K11" i="1"/>
  <c r="E11" i="1"/>
  <c r="N10" i="1"/>
  <c r="K10" i="1"/>
  <c r="E10" i="1"/>
  <c r="N9" i="1"/>
  <c r="K9" i="1"/>
  <c r="E9" i="1"/>
  <c r="N8" i="1"/>
  <c r="K8" i="1"/>
  <c r="E8" i="1"/>
  <c r="N7" i="1"/>
  <c r="K7" i="1"/>
  <c r="E7" i="1"/>
  <c r="N6" i="1"/>
  <c r="K6" i="1"/>
  <c r="E6" i="1"/>
  <c r="D23" i="1" l="1"/>
  <c r="M48" i="1"/>
  <c r="N48" i="1" s="1"/>
  <c r="D71" i="1"/>
  <c r="J23" i="1"/>
  <c r="G48" i="1"/>
  <c r="H48" i="1" s="1"/>
  <c r="G56" i="1"/>
  <c r="G65" i="1" s="1"/>
  <c r="F71" i="1"/>
  <c r="M23" i="1"/>
  <c r="J48" i="1"/>
  <c r="K48" i="1" s="1"/>
  <c r="L71" i="1"/>
  <c r="G23" i="1"/>
  <c r="H23" i="1" s="1"/>
  <c r="N5" i="1"/>
  <c r="N50" i="1"/>
  <c r="K5" i="1"/>
  <c r="E24" i="1"/>
  <c r="K50" i="1"/>
  <c r="E52" i="1"/>
  <c r="M49" i="1"/>
  <c r="N23" i="1"/>
  <c r="M64" i="1"/>
  <c r="N51" i="1"/>
  <c r="N64" i="1" s="1"/>
  <c r="E59" i="1"/>
  <c r="E66" i="1" s="1"/>
  <c r="D66" i="1"/>
  <c r="K23" i="1"/>
  <c r="J49" i="1"/>
  <c r="J64" i="1"/>
  <c r="K51" i="1"/>
  <c r="K64" i="1" s="1"/>
  <c r="E56" i="1"/>
  <c r="E65" i="1" s="1"/>
  <c r="D65" i="1"/>
  <c r="E23" i="1"/>
  <c r="D49" i="1"/>
  <c r="N59" i="1"/>
  <c r="N66" i="1" s="1"/>
  <c r="M66" i="1"/>
  <c r="J56" i="1"/>
  <c r="G67" i="1"/>
  <c r="G71" i="1" s="1"/>
  <c r="E5" i="1"/>
  <c r="K24" i="1"/>
  <c r="E57" i="1"/>
  <c r="N57" i="1"/>
  <c r="E60" i="1"/>
  <c r="E67" i="1" s="1"/>
  <c r="E71" i="1" s="1"/>
  <c r="K60" i="1"/>
  <c r="K67" i="1" s="1"/>
  <c r="K71" i="1" s="1"/>
  <c r="M56" i="1"/>
  <c r="N24" i="1"/>
  <c r="G49" i="1" l="1"/>
  <c r="E49" i="1"/>
  <c r="E63" i="1" s="1"/>
  <c r="D63" i="1"/>
  <c r="N56" i="1"/>
  <c r="N65" i="1" s="1"/>
  <c r="M65" i="1"/>
  <c r="J65" i="1"/>
  <c r="K56" i="1"/>
  <c r="K65" i="1" s="1"/>
  <c r="G63" i="1"/>
  <c r="H49" i="1"/>
  <c r="H63" i="1" s="1"/>
  <c r="M67" i="1"/>
  <c r="M71" i="1" s="1"/>
  <c r="J63" i="1"/>
  <c r="K49" i="1"/>
  <c r="K63" i="1" s="1"/>
  <c r="M63" i="1"/>
  <c r="N49" i="1"/>
  <c r="N63" i="1" s="1"/>
</calcChain>
</file>

<file path=xl/sharedStrings.xml><?xml version="1.0" encoding="utf-8"?>
<sst xmlns="http://schemas.openxmlformats.org/spreadsheetml/2006/main" count="86" uniqueCount="75">
  <si>
    <t>SLBC OF A.P.                                                                                       CONVENOR:UNION BANK OF INDIA</t>
  </si>
  <si>
    <t>ANNUAL CREDIT PLAN 2020-21 - BANK-WISE ACHIEVEMENT AS ON  30.06.2020                       ( amount in crores )</t>
  </si>
  <si>
    <t>S.No.</t>
  </si>
  <si>
    <t>Name of the Bank</t>
  </si>
  <si>
    <t>MSME</t>
  </si>
  <si>
    <t>Export Credit</t>
  </si>
  <si>
    <t>Others' Under Priority Sector</t>
  </si>
  <si>
    <t>Total Priority Sector</t>
  </si>
  <si>
    <t>Target</t>
  </si>
  <si>
    <t xml:space="preserve"> Achvmt</t>
  </si>
  <si>
    <t>% of achvmt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</si>
  <si>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</si>
  <si>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</si>
  <si>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</si>
  <si>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</si>
  <si>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</si>
  <si>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</si>
  <si>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</si>
  <si>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</si>
  <si>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Indian Bank</t>
  </si>
  <si>
    <t>Indian Overseas Bank</t>
  </si>
  <si>
    <t>Oriental Bank of Commerce</t>
  </si>
  <si>
    <t>Punjab National Bank</t>
  </si>
  <si>
    <t>Punjab &amp; Sind Bank</t>
  </si>
  <si>
    <t>Syndicate Bank</t>
  </si>
  <si>
    <t>UCO Bank</t>
  </si>
  <si>
    <t>Union Bank of India</t>
  </si>
  <si>
    <t>United Bank of India</t>
  </si>
  <si>
    <t>State Bank of India</t>
  </si>
  <si>
    <t>Public Sector Banks Total</t>
  </si>
  <si>
    <t>Axis Bank</t>
  </si>
  <si>
    <t>Bandhan Bank</t>
  </si>
  <si>
    <t>Catholic Syrian Bank Ltd</t>
  </si>
  <si>
    <t>NA</t>
  </si>
  <si>
    <t>City Union Bank Ltd</t>
  </si>
  <si>
    <t>Coastal Local Area Bank</t>
  </si>
  <si>
    <t>DCB Bank Limited</t>
  </si>
  <si>
    <t>Dhanalakshmi Bank</t>
  </si>
  <si>
    <t>Equitas Small Finance Bank Ltd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</si>
  <si>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</si>
  <si>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</si>
  <si>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</si>
  <si>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</si>
  <si>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</si>
  <si>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</si>
  <si>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</si>
  <si>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</si>
  <si>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</si>
  <si>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</si>
  <si>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Laxmi Vilas Bank</t>
  </si>
  <si>
    <t>RBL Bank</t>
  </si>
  <si>
    <t>South Indian Bank</t>
  </si>
  <si>
    <t>Standard Chartered Bank</t>
  </si>
  <si>
    <t>Tamilnad Mercantile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</si>
  <si>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</si>
  <si>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</si>
  <si>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</si>
  <si>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</si>
  <si>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</si>
  <si>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</si>
  <si>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</si>
  <si>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</si>
  <si>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</si>
  <si>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</si>
  <si>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A.P.S.F.C</t>
  </si>
  <si>
    <t>FSCS</t>
  </si>
  <si>
    <t>Others Total</t>
  </si>
  <si>
    <t>Grand Total</t>
  </si>
  <si>
    <t>Consolidation</t>
  </si>
  <si>
    <t>Commercial Banks</t>
  </si>
  <si>
    <t>Co-operative Banks</t>
  </si>
  <si>
    <t>Regional Rural Banks</t>
  </si>
  <si>
    <t>Others</t>
  </si>
  <si>
    <t>District wise Data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</si>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</sst>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0_);[Red]\(0.00\)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b/>
      <sz val="11"/>
      <color rgb="FF0070C0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7" fillId="0" borderId="0"/>
  </cellStyleXfs>
  <cellXfs count="40">
    <xf numFmtId="0" fontId="0" fillId="0" borderId="0" xfId="0"/>
    <xf numFmtId="0" fontId="1" fillId="2" borderId="0" xfId="0" applyFont="1" applyFill="1" applyAlignment="1" applyProtection="1"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3" fillId="2" borderId="4" xfId="0" applyFont="1" applyFill="1" applyBorder="1" applyAlignment="1"/>
    <xf numFmtId="0" fontId="1" fillId="2" borderId="4" xfId="0" applyFont="1" applyFill="1" applyBorder="1" applyAlignment="1" applyProtection="1">
      <alignment horizontal="left" wrapText="1"/>
    </xf>
    <xf numFmtId="2" fontId="1" fillId="2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Alignment="1"/>
    <xf numFmtId="0" fontId="1" fillId="0" borderId="0" xfId="0" applyFont="1" applyFill="1" applyAlignment="1"/>
    <xf numFmtId="0" fontId="1" fillId="2" borderId="4" xfId="0" applyFont="1" applyFill="1" applyBorder="1" applyAlignment="1" applyProtection="1">
      <alignment wrapText="1"/>
    </xf>
    <xf numFmtId="2" fontId="2" fillId="2" borderId="4" xfId="0" applyNumberFormat="1" applyFont="1" applyFill="1" applyBorder="1" applyAlignment="1" applyProtection="1">
      <protection locked="0"/>
    </xf>
    <xf numFmtId="2" fontId="2" fillId="0" borderId="4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protection locked="0"/>
    </xf>
    <xf numFmtId="0" fontId="1" fillId="2" borderId="4" xfId="0" applyFont="1" applyFill="1" applyBorder="1" applyAlignment="1">
      <alignment horizontal="right" wrapText="1"/>
    </xf>
    <xf numFmtId="0" fontId="1" fillId="2" borderId="4" xfId="0" applyFont="1" applyFill="1" applyBorder="1" applyAlignment="1">
      <alignment wrapText="1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164" fontId="1" fillId="2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wrapText="1"/>
    </xf>
    <xf numFmtId="0" fontId="1" fillId="2" borderId="0" xfId="0" applyFont="1" applyFill="1" applyAlignment="1" applyProtection="1">
      <alignment horizontal="right"/>
      <protection locked="0"/>
    </xf>
    <xf numFmtId="0" fontId="4" fillId="0" borderId="4" xfId="0" applyFont="1" applyFill="1" applyBorder="1" applyAlignment="1"/>
    <xf numFmtId="2" fontId="4" fillId="2" borderId="4" xfId="0" applyNumberFormat="1" applyFont="1" applyFill="1" applyBorder="1" applyAlignment="1" applyProtection="1">
      <protection locked="0"/>
    </xf>
    <xf numFmtId="165" fontId="4" fillId="0" borderId="4" xfId="0" applyNumberFormat="1" applyFont="1" applyFill="1" applyBorder="1" applyAlignment="1" applyProtection="1">
      <protection locked="0"/>
    </xf>
    <xf numFmtId="0" fontId="1" fillId="0" borderId="0" xfId="0" applyFont="1" applyFill="1" applyAlignment="1" applyProtection="1"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center" wrapText="1"/>
      <protection locked="0"/>
    </xf>
    <xf numFmtId="0" fontId="2" fillId="2" borderId="7" xfId="0" applyFont="1" applyFill="1" applyBorder="1" applyAlignment="1" applyProtection="1">
      <alignment horizontal="center" wrapText="1"/>
      <protection locked="0"/>
    </xf>
    <xf numFmtId="0" fontId="2" fillId="2" borderId="8" xfId="0" applyFont="1" applyFill="1" applyBorder="1" applyAlignment="1" applyProtection="1">
      <alignment horizontal="center" wrapText="1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/>
    </xf>
  </cellXfs>
  <cellStyles count="4">
    <cellStyle name="Excel Built-in Normal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83"/>
  <sheetViews>
    <sheetView tabSelected="1" zoomScaleSheetLayoutView="85" workbookViewId="0">
      <selection activeCell="L12" sqref="L12"/>
    </sheetView>
  </sheetViews>
  <sheetFormatPr defaultColWidth="9.140625" defaultRowHeight="15" x14ac:dyDescent="0.25"/>
  <cols>
    <col min="1" max="1" width="5.5703125" style="23" customWidth="1"/>
    <col min="2" max="2" width="28.140625" style="1" customWidth="1"/>
    <col min="3" max="3" width="13.85546875" style="1" customWidth="1"/>
    <col min="4" max="4" width="11.85546875" style="1" customWidth="1"/>
    <col min="5" max="11" width="9" style="1" customWidth="1"/>
    <col min="12" max="12" width="10.140625" style="1" customWidth="1"/>
    <col min="13" max="13" width="10.28515625" style="27" customWidth="1"/>
    <col min="14" max="14" width="9" style="1" customWidth="1"/>
    <col min="15" max="16384" width="9.140625" style="1"/>
  </cols>
  <sheetData>
    <row r="1" spans="1:17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17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" customHeight="1" x14ac:dyDescent="0.25">
      <c r="A3" s="32" t="s">
        <v>2</v>
      </c>
      <c r="B3" s="33" t="s">
        <v>3</v>
      </c>
      <c r="C3" s="35" t="s">
        <v>4</v>
      </c>
      <c r="D3" s="36"/>
      <c r="E3" s="37"/>
      <c r="F3" s="35" t="s">
        <v>5</v>
      </c>
      <c r="G3" s="36"/>
      <c r="H3" s="37"/>
      <c r="I3" s="35" t="s">
        <v>6</v>
      </c>
      <c r="J3" s="36"/>
      <c r="K3" s="37"/>
      <c r="L3" s="38" t="s">
        <v>7</v>
      </c>
      <c r="M3" s="38"/>
      <c r="N3" s="38"/>
    </row>
    <row r="4" spans="1:17" s="5" customFormat="1" ht="30" x14ac:dyDescent="0.25">
      <c r="A4" s="32"/>
      <c r="B4" s="34"/>
      <c r="C4" s="2" t="s">
        <v>8</v>
      </c>
      <c r="D4" s="3" t="s">
        <v>9</v>
      </c>
      <c r="E4" s="3" t="s">
        <v>10</v>
      </c>
      <c r="F4" s="2" t="s">
        <v>8</v>
      </c>
      <c r="G4" s="3" t="s">
        <v>9</v>
      </c>
      <c r="H4" s="3" t="s">
        <v>10</v>
      </c>
      <c r="I4" s="2" t="s">
        <v>8</v>
      </c>
      <c r="J4" s="3" t="s">
        <v>9</v>
      </c>
      <c r="K4" s="3" t="s">
        <v>10</v>
      </c>
      <c r="L4" s="2" t="s">
        <v>8</v>
      </c>
      <c r="M4" s="4" t="s">
        <v>9</v>
      </c>
      <c r="N4" s="3" t="s">
        <v>10</v>
      </c>
    </row>
    <row r="5" spans="1:17" ht="15.75" x14ac:dyDescent="0.25">
      <c r="A5" s="6">
        <v>1</v>
      </c>
      <c r="B5" s="7" t="s">
        <v>11</v>
      </c>
      <c r="C5" s="8">
        <v>103.82</v>
      </c>
      <c r="D5" s="8">
        <v>17.84</v>
      </c>
      <c r="E5" s="8">
        <f>D5/C5%</f>
        <v>17.18358697746099</v>
      </c>
      <c r="F5" s="8">
        <v>0</v>
      </c>
      <c r="G5" s="8">
        <v>0</v>
      </c>
      <c r="H5" s="8">
        <v>0</v>
      </c>
      <c r="I5" s="8">
        <v>101.89</v>
      </c>
      <c r="J5" s="8">
        <v>18.87</v>
      </c>
      <c r="K5" s="8">
        <f>J5/I5%</f>
        <v>18.51997251938365</v>
      </c>
      <c r="L5" s="8">
        <v>296.86</v>
      </c>
      <c r="M5" s="9">
        <v>48.269999999999996</v>
      </c>
      <c r="N5" s="8">
        <f>M5/L5%</f>
        <v>16.260189988546788</v>
      </c>
    </row>
    <row r="6" spans="1:17" ht="15.75" x14ac:dyDescent="0.25">
      <c r="A6" s="6">
        <v>2</v>
      </c>
      <c r="B6" s="7" t="s">
        <v>12</v>
      </c>
      <c r="C6" s="8">
        <v>7414.49</v>
      </c>
      <c r="D6" s="8">
        <v>3246.6441999999997</v>
      </c>
      <c r="E6" s="8">
        <f t="shared" ref="E6:E60" si="0">D6/C6%</f>
        <v>43.787828967332885</v>
      </c>
      <c r="F6" s="8">
        <v>37.35</v>
      </c>
      <c r="G6" s="8">
        <v>0</v>
      </c>
      <c r="H6" s="8">
        <v>0</v>
      </c>
      <c r="I6" s="8">
        <v>1759.02</v>
      </c>
      <c r="J6" s="8">
        <v>40.254400000000004</v>
      </c>
      <c r="K6" s="8">
        <f t="shared" ref="K6:K60" si="1">J6/I6%</f>
        <v>2.2884560721310732</v>
      </c>
      <c r="L6" s="8">
        <v>30927.75</v>
      </c>
      <c r="M6" s="9">
        <v>8638.151100000001</v>
      </c>
      <c r="N6" s="8">
        <f t="shared" ref="N6:N60" si="2">M6/L6%</f>
        <v>27.930098697771424</v>
      </c>
    </row>
    <row r="7" spans="1:17" ht="15.75" x14ac:dyDescent="0.25">
      <c r="A7" s="6">
        <v>3</v>
      </c>
      <c r="B7" s="7" t="s">
        <v>13</v>
      </c>
      <c r="C7" s="8">
        <v>839.65</v>
      </c>
      <c r="D7" s="8">
        <v>128.17099999999999</v>
      </c>
      <c r="E7" s="8">
        <f t="shared" si="0"/>
        <v>15.264812719585541</v>
      </c>
      <c r="F7" s="8">
        <v>2.2999999999999998</v>
      </c>
      <c r="G7" s="8">
        <v>0</v>
      </c>
      <c r="H7" s="8">
        <v>0</v>
      </c>
      <c r="I7" s="8">
        <v>819.15000000000009</v>
      </c>
      <c r="J7" s="8">
        <v>1188.3274999999999</v>
      </c>
      <c r="K7" s="8">
        <f t="shared" si="1"/>
        <v>145.06836354757976</v>
      </c>
      <c r="L7" s="8">
        <v>5245.67</v>
      </c>
      <c r="M7" s="9">
        <v>2733.3905799999998</v>
      </c>
      <c r="N7" s="8">
        <f t="shared" si="2"/>
        <v>52.107558805643507</v>
      </c>
    </row>
    <row r="8" spans="1:17" ht="15.75" x14ac:dyDescent="0.25">
      <c r="A8" s="6">
        <v>4</v>
      </c>
      <c r="B8" s="7" t="s">
        <v>14</v>
      </c>
      <c r="C8" s="8">
        <v>514.36</v>
      </c>
      <c r="D8" s="8">
        <v>72.88</v>
      </c>
      <c r="E8" s="8">
        <f t="shared" si="0"/>
        <v>14.169064468465665</v>
      </c>
      <c r="F8" s="8">
        <v>0.3</v>
      </c>
      <c r="G8" s="8">
        <v>0</v>
      </c>
      <c r="H8" s="8">
        <v>0</v>
      </c>
      <c r="I8" s="8">
        <v>407.14</v>
      </c>
      <c r="J8" s="8">
        <v>14.17</v>
      </c>
      <c r="K8" s="8">
        <f t="shared" si="1"/>
        <v>3.4803753008793046</v>
      </c>
      <c r="L8" s="8">
        <v>2692.1499999999996</v>
      </c>
      <c r="M8" s="9">
        <v>584.26</v>
      </c>
      <c r="N8" s="8">
        <f t="shared" si="2"/>
        <v>21.702356852329928</v>
      </c>
    </row>
    <row r="9" spans="1:17" ht="15.75" x14ac:dyDescent="0.25">
      <c r="A9" s="6">
        <v>5</v>
      </c>
      <c r="B9" s="7" t="s">
        <v>15</v>
      </c>
      <c r="C9" s="8">
        <v>163.89</v>
      </c>
      <c r="D9" s="8">
        <v>0</v>
      </c>
      <c r="E9" s="8">
        <f t="shared" si="0"/>
        <v>0</v>
      </c>
      <c r="F9" s="8">
        <v>0.1</v>
      </c>
      <c r="G9" s="8">
        <v>0</v>
      </c>
      <c r="H9" s="8">
        <v>0</v>
      </c>
      <c r="I9" s="8">
        <v>95.25</v>
      </c>
      <c r="J9" s="8">
        <v>0</v>
      </c>
      <c r="K9" s="8">
        <f t="shared" si="1"/>
        <v>0</v>
      </c>
      <c r="L9" s="8">
        <v>402.06</v>
      </c>
      <c r="M9" s="9">
        <v>0</v>
      </c>
      <c r="N9" s="8">
        <f>M9/L9%</f>
        <v>0</v>
      </c>
    </row>
    <row r="10" spans="1:17" ht="15.75" x14ac:dyDescent="0.25">
      <c r="A10" s="6">
        <v>6</v>
      </c>
      <c r="B10" s="7" t="s">
        <v>16</v>
      </c>
      <c r="C10" s="8">
        <v>1491.26</v>
      </c>
      <c r="D10" s="8">
        <v>132.39999999999998</v>
      </c>
      <c r="E10" s="8">
        <f t="shared" si="0"/>
        <v>8.8783981331223245</v>
      </c>
      <c r="F10" s="8">
        <v>357</v>
      </c>
      <c r="G10" s="8">
        <v>0</v>
      </c>
      <c r="H10" s="8">
        <v>0</v>
      </c>
      <c r="I10" s="8">
        <v>647.01</v>
      </c>
      <c r="J10" s="8">
        <v>73.819999999999993</v>
      </c>
      <c r="K10" s="8">
        <f t="shared" si="1"/>
        <v>11.409406346115206</v>
      </c>
      <c r="L10" s="8">
        <v>9780.1</v>
      </c>
      <c r="M10" s="9">
        <v>2607.3800000000006</v>
      </c>
      <c r="N10" s="8">
        <f t="shared" si="2"/>
        <v>26.660054600668712</v>
      </c>
      <c r="O10" s="10"/>
      <c r="P10" s="10"/>
      <c r="Q10" s="10"/>
    </row>
    <row r="11" spans="1:17" ht="15.75" x14ac:dyDescent="0.25">
      <c r="A11" s="6">
        <v>7</v>
      </c>
      <c r="B11" s="7" t="s">
        <v>17</v>
      </c>
      <c r="C11" s="8">
        <v>402.27</v>
      </c>
      <c r="D11" s="8">
        <v>194.80500000000001</v>
      </c>
      <c r="E11" s="8">
        <f t="shared" si="0"/>
        <v>48.42643000969499</v>
      </c>
      <c r="F11" s="8">
        <v>0</v>
      </c>
      <c r="G11" s="8">
        <v>0</v>
      </c>
      <c r="H11" s="8">
        <v>0</v>
      </c>
      <c r="I11" s="8">
        <v>334.82</v>
      </c>
      <c r="J11" s="8">
        <v>7.085</v>
      </c>
      <c r="K11" s="8">
        <f t="shared" si="1"/>
        <v>2.1160623618660774</v>
      </c>
      <c r="L11" s="8">
        <v>2561.7399999999998</v>
      </c>
      <c r="M11" s="9">
        <v>600.46620000000007</v>
      </c>
      <c r="N11" s="8">
        <f t="shared" si="2"/>
        <v>23.439779212566464</v>
      </c>
      <c r="O11" s="11"/>
      <c r="P11" s="11"/>
      <c r="Q11" s="11"/>
    </row>
    <row r="12" spans="1:17" ht="15.75" x14ac:dyDescent="0.25">
      <c r="A12" s="6">
        <v>8</v>
      </c>
      <c r="B12" s="7" t="s">
        <v>18</v>
      </c>
      <c r="C12" s="8">
        <v>530.89</v>
      </c>
      <c r="D12" s="8">
        <v>350.48230000000001</v>
      </c>
      <c r="E12" s="8">
        <f t="shared" si="0"/>
        <v>66.017875642788539</v>
      </c>
      <c r="F12" s="8">
        <v>0.5</v>
      </c>
      <c r="G12" s="8">
        <v>0</v>
      </c>
      <c r="H12" s="8">
        <v>0</v>
      </c>
      <c r="I12" s="8">
        <v>300.38</v>
      </c>
      <c r="J12" s="8">
        <v>8.6007999999999996</v>
      </c>
      <c r="K12" s="8">
        <f t="shared" si="1"/>
        <v>2.8633064784606166</v>
      </c>
      <c r="L12" s="8">
        <v>2347.33</v>
      </c>
      <c r="M12" s="9">
        <v>1216.745977413</v>
      </c>
      <c r="N12" s="8">
        <f t="shared" si="2"/>
        <v>51.835318315405168</v>
      </c>
      <c r="O12" s="11"/>
      <c r="P12" s="11"/>
      <c r="Q12" s="11"/>
    </row>
    <row r="13" spans="1:17" ht="15.75" x14ac:dyDescent="0.25">
      <c r="A13" s="6">
        <v>9</v>
      </c>
      <c r="B13" s="7" t="s">
        <v>19</v>
      </c>
      <c r="C13" s="8">
        <v>1393.25</v>
      </c>
      <c r="D13" s="8">
        <v>215.69170000000003</v>
      </c>
      <c r="E13" s="8">
        <f t="shared" si="0"/>
        <v>15.48119145881931</v>
      </c>
      <c r="F13" s="8">
        <v>1.2</v>
      </c>
      <c r="G13" s="8">
        <v>0</v>
      </c>
      <c r="H13" s="8">
        <v>0</v>
      </c>
      <c r="I13" s="8">
        <v>703.14</v>
      </c>
      <c r="J13" s="8">
        <v>22.967500000000001</v>
      </c>
      <c r="K13" s="8">
        <f t="shared" si="1"/>
        <v>3.2664192052791767</v>
      </c>
      <c r="L13" s="8">
        <v>7932.56</v>
      </c>
      <c r="M13" s="9">
        <v>1646.652</v>
      </c>
      <c r="N13" s="8">
        <f t="shared" si="2"/>
        <v>20.758141129723569</v>
      </c>
      <c r="O13" s="10"/>
      <c r="P13" s="10"/>
      <c r="Q13" s="10"/>
    </row>
    <row r="14" spans="1:17" ht="15.75" x14ac:dyDescent="0.25">
      <c r="A14" s="6">
        <v>10</v>
      </c>
      <c r="B14" s="7" t="s">
        <v>20</v>
      </c>
      <c r="C14" s="8">
        <v>1188.8599999999999</v>
      </c>
      <c r="D14" s="8">
        <v>263.99450000000002</v>
      </c>
      <c r="E14" s="8">
        <f t="shared" si="0"/>
        <v>22.205684437191938</v>
      </c>
      <c r="F14" s="8">
        <v>0.1</v>
      </c>
      <c r="G14" s="8">
        <v>0</v>
      </c>
      <c r="H14" s="8">
        <v>0</v>
      </c>
      <c r="I14" s="8">
        <v>466.28</v>
      </c>
      <c r="J14" s="8">
        <v>60.376099999999994</v>
      </c>
      <c r="K14" s="8">
        <f t="shared" si="1"/>
        <v>12.9484644419662</v>
      </c>
      <c r="L14" s="8">
        <v>3731.54</v>
      </c>
      <c r="M14" s="9">
        <v>846.86400000000003</v>
      </c>
      <c r="N14" s="8">
        <f t="shared" si="2"/>
        <v>22.694758732319634</v>
      </c>
      <c r="O14" s="11"/>
      <c r="P14" s="11"/>
      <c r="Q14" s="11"/>
    </row>
    <row r="15" spans="1:17" ht="15.75" x14ac:dyDescent="0.25">
      <c r="A15" s="6">
        <v>11</v>
      </c>
      <c r="B15" s="7" t="s">
        <v>21</v>
      </c>
      <c r="C15" s="8">
        <v>134.43</v>
      </c>
      <c r="D15" s="8">
        <v>31.244499999999999</v>
      </c>
      <c r="E15" s="8">
        <f t="shared" si="0"/>
        <v>23.242207840511789</v>
      </c>
      <c r="F15" s="8">
        <v>0.1</v>
      </c>
      <c r="G15" s="8">
        <v>0</v>
      </c>
      <c r="H15" s="8">
        <v>0</v>
      </c>
      <c r="I15" s="8">
        <v>75.680000000000007</v>
      </c>
      <c r="J15" s="8">
        <v>14.75</v>
      </c>
      <c r="K15" s="8">
        <f t="shared" si="1"/>
        <v>19.489957716701902</v>
      </c>
      <c r="L15" s="8">
        <v>437.41999999999996</v>
      </c>
      <c r="M15" s="9">
        <v>90.149600000000007</v>
      </c>
      <c r="N15" s="8">
        <f t="shared" si="2"/>
        <v>20.609391431576064</v>
      </c>
      <c r="O15" s="11"/>
      <c r="P15" s="11"/>
      <c r="Q15" s="11"/>
    </row>
    <row r="16" spans="1:17" ht="15.75" x14ac:dyDescent="0.25">
      <c r="A16" s="6">
        <v>12</v>
      </c>
      <c r="B16" s="7" t="s">
        <v>22</v>
      </c>
      <c r="C16" s="8">
        <v>463.11</v>
      </c>
      <c r="D16" s="8">
        <v>189.45160000000001</v>
      </c>
      <c r="E16" s="8">
        <f t="shared" si="0"/>
        <v>40.908553043553368</v>
      </c>
      <c r="F16" s="8">
        <v>1.1000000000000001</v>
      </c>
      <c r="G16" s="8">
        <v>0</v>
      </c>
      <c r="H16" s="8">
        <v>0</v>
      </c>
      <c r="I16" s="8">
        <v>154.28</v>
      </c>
      <c r="J16" s="8">
        <v>6.7173999999999996</v>
      </c>
      <c r="K16" s="8">
        <f t="shared" si="1"/>
        <v>4.3540316308011411</v>
      </c>
      <c r="L16" s="8">
        <v>989.66</v>
      </c>
      <c r="M16" s="9">
        <v>315.07990000000001</v>
      </c>
      <c r="N16" s="8">
        <f t="shared" si="2"/>
        <v>31.837186508497872</v>
      </c>
      <c r="O16" s="10"/>
      <c r="P16" s="10"/>
      <c r="Q16" s="10"/>
    </row>
    <row r="17" spans="1:17" ht="15.75" x14ac:dyDescent="0.25">
      <c r="A17" s="6">
        <v>13</v>
      </c>
      <c r="B17" s="7" t="s">
        <v>23</v>
      </c>
      <c r="C17" s="8">
        <v>151.44999999999999</v>
      </c>
      <c r="D17" s="8">
        <v>62.535500000000013</v>
      </c>
      <c r="E17" s="8">
        <f t="shared" si="0"/>
        <v>41.291185209640155</v>
      </c>
      <c r="F17" s="8">
        <v>0</v>
      </c>
      <c r="G17" s="8">
        <v>0</v>
      </c>
      <c r="H17" s="8">
        <v>0</v>
      </c>
      <c r="I17" s="8">
        <v>45.45</v>
      </c>
      <c r="J17" s="8">
        <v>44.677599999999998</v>
      </c>
      <c r="K17" s="8">
        <f t="shared" si="1"/>
        <v>98.300550055005488</v>
      </c>
      <c r="L17" s="8">
        <v>218.03999999999996</v>
      </c>
      <c r="M17" s="9">
        <v>112.95170000000002</v>
      </c>
      <c r="N17" s="8">
        <f t="shared" si="2"/>
        <v>51.803201247477546</v>
      </c>
      <c r="O17" s="11"/>
      <c r="P17" s="11"/>
      <c r="Q17" s="11"/>
    </row>
    <row r="18" spans="1:17" ht="15.75" x14ac:dyDescent="0.25">
      <c r="A18" s="6">
        <v>14</v>
      </c>
      <c r="B18" s="7" t="s">
        <v>24</v>
      </c>
      <c r="C18" s="8">
        <v>3027.69</v>
      </c>
      <c r="D18" s="8">
        <v>132.39999999999998</v>
      </c>
      <c r="E18" s="8">
        <f t="shared" si="0"/>
        <v>4.3729708127318174</v>
      </c>
      <c r="F18" s="8">
        <v>15.35</v>
      </c>
      <c r="G18" s="8">
        <v>0</v>
      </c>
      <c r="H18" s="8">
        <f t="shared" ref="H18:H60" si="3">G18/F18%</f>
        <v>0</v>
      </c>
      <c r="I18" s="8">
        <v>855.72</v>
      </c>
      <c r="J18" s="8">
        <v>73.61</v>
      </c>
      <c r="K18" s="8">
        <f t="shared" si="1"/>
        <v>8.602112840648811</v>
      </c>
      <c r="L18" s="8">
        <v>14650.79</v>
      </c>
      <c r="M18" s="9">
        <v>2607.1700000000005</v>
      </c>
      <c r="N18" s="8">
        <f t="shared" si="2"/>
        <v>17.79542263591247</v>
      </c>
      <c r="O18" s="11"/>
      <c r="P18" s="11"/>
      <c r="Q18" s="11"/>
    </row>
    <row r="19" spans="1:17" ht="15.75" x14ac:dyDescent="0.25">
      <c r="A19" s="6">
        <v>15</v>
      </c>
      <c r="B19" s="7" t="s">
        <v>25</v>
      </c>
      <c r="C19" s="8">
        <v>203.83</v>
      </c>
      <c r="D19" s="8">
        <v>14.52</v>
      </c>
      <c r="E19" s="8">
        <f t="shared" si="0"/>
        <v>7.1235833783054501</v>
      </c>
      <c r="F19" s="8">
        <v>0</v>
      </c>
      <c r="G19" s="8">
        <v>0</v>
      </c>
      <c r="H19" s="8">
        <v>0</v>
      </c>
      <c r="I19" s="8">
        <v>146.80000000000001</v>
      </c>
      <c r="J19" s="8">
        <v>1.6400000000000001</v>
      </c>
      <c r="K19" s="8">
        <f t="shared" si="1"/>
        <v>1.1171662125340598</v>
      </c>
      <c r="L19" s="8">
        <v>523.13</v>
      </c>
      <c r="M19" s="9">
        <v>36.19</v>
      </c>
      <c r="N19" s="8">
        <f t="shared" si="2"/>
        <v>6.917974499646359</v>
      </c>
      <c r="O19" s="11"/>
      <c r="P19" s="11"/>
      <c r="Q19" s="11"/>
    </row>
    <row r="20" spans="1:17" ht="15.75" x14ac:dyDescent="0.25">
      <c r="A20" s="6">
        <v>16</v>
      </c>
      <c r="B20" s="7" t="s">
        <v>26</v>
      </c>
      <c r="C20" s="8">
        <v>1072.3499999999999</v>
      </c>
      <c r="D20" s="8">
        <v>42.959999999999994</v>
      </c>
      <c r="E20" s="8">
        <f t="shared" si="0"/>
        <v>4.0061547069520209</v>
      </c>
      <c r="F20" s="8">
        <v>6.5</v>
      </c>
      <c r="G20" s="8">
        <v>0</v>
      </c>
      <c r="H20" s="8">
        <f t="shared" si="3"/>
        <v>0</v>
      </c>
      <c r="I20" s="8">
        <v>1048.33</v>
      </c>
      <c r="J20" s="8">
        <v>21.004999999999999</v>
      </c>
      <c r="K20" s="8">
        <f t="shared" si="1"/>
        <v>2.0036629687216809</v>
      </c>
      <c r="L20" s="8">
        <v>5742.02</v>
      </c>
      <c r="M20" s="9">
        <v>267.065</v>
      </c>
      <c r="N20" s="8">
        <f t="shared" si="2"/>
        <v>4.6510635629969936</v>
      </c>
      <c r="O20" s="10"/>
      <c r="P20" s="10"/>
      <c r="Q20" s="10"/>
    </row>
    <row r="21" spans="1:17" ht="15.75" x14ac:dyDescent="0.25">
      <c r="A21" s="6">
        <v>17</v>
      </c>
      <c r="B21" s="7" t="s">
        <v>27</v>
      </c>
      <c r="C21" s="8">
        <v>98.75</v>
      </c>
      <c r="D21" s="8">
        <v>4.1722000000000001</v>
      </c>
      <c r="E21" s="8">
        <f t="shared" si="0"/>
        <v>4.2250126582278478</v>
      </c>
      <c r="F21" s="8">
        <v>0</v>
      </c>
      <c r="G21" s="8">
        <v>0</v>
      </c>
      <c r="H21" s="8">
        <v>0</v>
      </c>
      <c r="I21" s="8">
        <v>62.95</v>
      </c>
      <c r="J21" s="8">
        <v>1.2746999999999999</v>
      </c>
      <c r="K21" s="8">
        <f t="shared" si="1"/>
        <v>2.0249404289118345</v>
      </c>
      <c r="L21" s="8">
        <v>194.73999999999998</v>
      </c>
      <c r="M21" s="9">
        <v>5.9549000000000003</v>
      </c>
      <c r="N21" s="8">
        <f t="shared" si="2"/>
        <v>3.057872034507549</v>
      </c>
    </row>
    <row r="22" spans="1:17" ht="15.75" x14ac:dyDescent="0.25">
      <c r="A22" s="6">
        <v>18</v>
      </c>
      <c r="B22" s="12" t="s">
        <v>28</v>
      </c>
      <c r="C22" s="8">
        <v>8186.25</v>
      </c>
      <c r="D22" s="8">
        <v>6709.87</v>
      </c>
      <c r="E22" s="8">
        <f t="shared" si="0"/>
        <v>81.965124446480374</v>
      </c>
      <c r="F22" s="8">
        <v>298.89999999999998</v>
      </c>
      <c r="G22" s="8">
        <v>0</v>
      </c>
      <c r="H22" s="8">
        <f t="shared" si="3"/>
        <v>0</v>
      </c>
      <c r="I22" s="8">
        <v>5115.26</v>
      </c>
      <c r="J22" s="8">
        <v>614.58000000000004</v>
      </c>
      <c r="K22" s="8">
        <f t="shared" si="1"/>
        <v>12.014638552097059</v>
      </c>
      <c r="L22" s="8">
        <v>35494.43</v>
      </c>
      <c r="M22" s="9">
        <v>15675.800000000001</v>
      </c>
      <c r="N22" s="8">
        <f t="shared" si="2"/>
        <v>44.164112510047353</v>
      </c>
    </row>
    <row r="23" spans="1:17" s="15" customFormat="1" x14ac:dyDescent="0.25">
      <c r="A23" s="39" t="s">
        <v>29</v>
      </c>
      <c r="B23" s="39"/>
      <c r="C23" s="13">
        <v>27380.600000000002</v>
      </c>
      <c r="D23" s="13">
        <f>SUM(D5:D22)</f>
        <v>11810.0625</v>
      </c>
      <c r="E23" s="13">
        <f t="shared" si="0"/>
        <v>43.132957276319722</v>
      </c>
      <c r="F23" s="13">
        <v>720.80000000000007</v>
      </c>
      <c r="G23" s="13">
        <f>SUM(G5:G22)</f>
        <v>0</v>
      </c>
      <c r="H23" s="13">
        <f t="shared" si="3"/>
        <v>0</v>
      </c>
      <c r="I23" s="13">
        <v>13138.55</v>
      </c>
      <c r="J23" s="13">
        <f>SUM(J5:J22)</f>
        <v>2212.7259999999997</v>
      </c>
      <c r="K23" s="13">
        <f t="shared" si="1"/>
        <v>16.841477940868664</v>
      </c>
      <c r="L23" s="13">
        <v>124167.98999999999</v>
      </c>
      <c r="M23" s="14">
        <f>SUM(M5:M22)</f>
        <v>38032.540957413003</v>
      </c>
      <c r="N23" s="13">
        <f t="shared" si="2"/>
        <v>30.629907883193571</v>
      </c>
    </row>
    <row r="24" spans="1:17" x14ac:dyDescent="0.25">
      <c r="A24" s="16">
        <v>19</v>
      </c>
      <c r="B24" s="17" t="s">
        <v>30</v>
      </c>
      <c r="C24" s="8">
        <v>639.1</v>
      </c>
      <c r="D24" s="8">
        <v>91.885300000000001</v>
      </c>
      <c r="E24" s="8">
        <f t="shared" si="0"/>
        <v>14.377296197778126</v>
      </c>
      <c r="F24" s="8">
        <v>3.9</v>
      </c>
      <c r="G24" s="8">
        <v>0</v>
      </c>
      <c r="H24" s="8">
        <v>0</v>
      </c>
      <c r="I24" s="8">
        <v>286.39000000000004</v>
      </c>
      <c r="J24" s="8">
        <v>3.9418000000000002</v>
      </c>
      <c r="K24" s="8">
        <f t="shared" si="1"/>
        <v>1.3763748734243513</v>
      </c>
      <c r="L24" s="8">
        <v>1967.2900000000002</v>
      </c>
      <c r="M24" s="9">
        <v>460.34719999999999</v>
      </c>
      <c r="N24" s="8">
        <f t="shared" si="2"/>
        <v>23.40006811400454</v>
      </c>
    </row>
    <row r="25" spans="1:17" x14ac:dyDescent="0.25">
      <c r="A25" s="16">
        <v>20</v>
      </c>
      <c r="B25" s="17" t="s">
        <v>31</v>
      </c>
      <c r="C25" s="8">
        <v>20</v>
      </c>
      <c r="D25" s="8">
        <v>4.3124000000000002</v>
      </c>
      <c r="E25" s="8"/>
      <c r="F25" s="8">
        <v>0</v>
      </c>
      <c r="G25" s="8">
        <v>0</v>
      </c>
      <c r="H25" s="8"/>
      <c r="I25" s="8">
        <v>0</v>
      </c>
      <c r="J25" s="8">
        <v>0</v>
      </c>
      <c r="K25" s="8"/>
      <c r="L25" s="8">
        <v>20</v>
      </c>
      <c r="M25" s="9">
        <v>8.7017000000000007</v>
      </c>
      <c r="N25" s="8"/>
    </row>
    <row r="26" spans="1:17" x14ac:dyDescent="0.25">
      <c r="A26" s="16">
        <v>21</v>
      </c>
      <c r="B26" s="17" t="s">
        <v>32</v>
      </c>
      <c r="C26" s="8">
        <v>50.13</v>
      </c>
      <c r="D26" s="8">
        <v>0</v>
      </c>
      <c r="E26" s="18" t="s">
        <v>33</v>
      </c>
      <c r="F26" s="8">
        <v>0</v>
      </c>
      <c r="G26" s="8">
        <v>0</v>
      </c>
      <c r="H26" s="8">
        <v>0</v>
      </c>
      <c r="I26" s="8">
        <v>18.760000000000002</v>
      </c>
      <c r="J26" s="8">
        <v>0</v>
      </c>
      <c r="K26" s="8">
        <v>0</v>
      </c>
      <c r="L26" s="8">
        <v>107.33</v>
      </c>
      <c r="M26" s="9">
        <v>0</v>
      </c>
      <c r="N26" s="8">
        <f t="shared" si="2"/>
        <v>0</v>
      </c>
    </row>
    <row r="27" spans="1:17" x14ac:dyDescent="0.25">
      <c r="A27" s="16">
        <v>22</v>
      </c>
      <c r="B27" s="17" t="s">
        <v>34</v>
      </c>
      <c r="C27" s="8">
        <v>256.75</v>
      </c>
      <c r="D27" s="8">
        <v>62.531100000000002</v>
      </c>
      <c r="E27" s="8">
        <f t="shared" si="0"/>
        <v>24.354858812074003</v>
      </c>
      <c r="F27" s="8">
        <v>0</v>
      </c>
      <c r="G27" s="8">
        <v>0</v>
      </c>
      <c r="H27" s="8">
        <v>0</v>
      </c>
      <c r="I27" s="8">
        <v>89.29</v>
      </c>
      <c r="J27" s="8">
        <v>2.1382000000000003</v>
      </c>
      <c r="K27" s="8">
        <f t="shared" si="1"/>
        <v>2.3946690558853176</v>
      </c>
      <c r="L27" s="8">
        <v>544.01</v>
      </c>
      <c r="M27" s="9">
        <v>101.91180999999999</v>
      </c>
      <c r="N27" s="8">
        <f t="shared" si="2"/>
        <v>18.733444238157386</v>
      </c>
    </row>
    <row r="28" spans="1:17" x14ac:dyDescent="0.25">
      <c r="A28" s="16">
        <v>23</v>
      </c>
      <c r="B28" s="17" t="s">
        <v>35</v>
      </c>
      <c r="C28" s="8">
        <v>151.08000000000001</v>
      </c>
      <c r="D28" s="8">
        <v>19.802500000000002</v>
      </c>
      <c r="E28" s="8">
        <f t="shared" si="0"/>
        <v>13.10729414879534</v>
      </c>
      <c r="F28" s="8">
        <v>0</v>
      </c>
      <c r="G28" s="8">
        <v>0</v>
      </c>
      <c r="H28" s="8">
        <v>0</v>
      </c>
      <c r="I28" s="8">
        <v>77.83</v>
      </c>
      <c r="J28" s="8">
        <v>2.3439000000000001</v>
      </c>
      <c r="K28" s="8">
        <f t="shared" si="1"/>
        <v>3.0115636643967623</v>
      </c>
      <c r="L28" s="8">
        <v>387.20000000000005</v>
      </c>
      <c r="M28" s="9">
        <v>23.948800000000002</v>
      </c>
      <c r="N28" s="8">
        <f t="shared" si="2"/>
        <v>6.1851239669421485</v>
      </c>
    </row>
    <row r="29" spans="1:17" x14ac:dyDescent="0.25">
      <c r="A29" s="16">
        <v>24</v>
      </c>
      <c r="B29" s="17" t="s">
        <v>36</v>
      </c>
      <c r="C29" s="8">
        <v>54.46</v>
      </c>
      <c r="D29" s="8">
        <v>0.1189035</v>
      </c>
      <c r="E29" s="8">
        <f t="shared" si="0"/>
        <v>0.21833180315828132</v>
      </c>
      <c r="F29" s="8">
        <v>0</v>
      </c>
      <c r="G29" s="8">
        <v>0</v>
      </c>
      <c r="H29" s="8">
        <v>0</v>
      </c>
      <c r="I29" s="8">
        <v>16.86</v>
      </c>
      <c r="J29" s="8">
        <v>0.76766750000000006</v>
      </c>
      <c r="K29" s="8">
        <f t="shared" si="1"/>
        <v>4.5531880189798342</v>
      </c>
      <c r="L29" s="8">
        <v>102.09</v>
      </c>
      <c r="M29" s="9">
        <v>11.053527579999999</v>
      </c>
      <c r="N29" s="8">
        <f t="shared" si="2"/>
        <v>10.827238299539619</v>
      </c>
    </row>
    <row r="30" spans="1:17" x14ac:dyDescent="0.25">
      <c r="A30" s="16">
        <v>25</v>
      </c>
      <c r="B30" s="17" t="s">
        <v>37</v>
      </c>
      <c r="C30" s="8">
        <v>50.9</v>
      </c>
      <c r="D30" s="8">
        <v>0.16</v>
      </c>
      <c r="E30" s="8">
        <f t="shared" si="0"/>
        <v>0.3143418467583497</v>
      </c>
      <c r="F30" s="8">
        <v>0</v>
      </c>
      <c r="G30" s="8">
        <v>0</v>
      </c>
      <c r="H30" s="8">
        <v>0</v>
      </c>
      <c r="I30" s="8">
        <v>27.33</v>
      </c>
      <c r="J30" s="8">
        <v>28.169999999999998</v>
      </c>
      <c r="K30" s="8">
        <f t="shared" si="1"/>
        <v>103.07354555433589</v>
      </c>
      <c r="L30" s="8">
        <v>147.82</v>
      </c>
      <c r="M30" s="9">
        <v>30.366699999999998</v>
      </c>
      <c r="N30" s="8">
        <f t="shared" si="2"/>
        <v>20.543025301041808</v>
      </c>
    </row>
    <row r="31" spans="1:17" x14ac:dyDescent="0.25">
      <c r="A31" s="16">
        <v>26</v>
      </c>
      <c r="B31" s="19" t="s">
        <v>38</v>
      </c>
      <c r="C31" s="8">
        <v>0.21</v>
      </c>
      <c r="D31" s="8">
        <v>8.4500000000000011</v>
      </c>
      <c r="E31" s="8">
        <f t="shared" si="0"/>
        <v>4023.8095238095248</v>
      </c>
      <c r="F31" s="8">
        <v>0</v>
      </c>
      <c r="G31" s="8">
        <v>0</v>
      </c>
      <c r="H31" s="8">
        <v>0</v>
      </c>
      <c r="I31" s="8">
        <v>0</v>
      </c>
      <c r="J31" s="8">
        <v>0.47</v>
      </c>
      <c r="K31" s="8">
        <v>0</v>
      </c>
      <c r="L31" s="8">
        <v>0.21</v>
      </c>
      <c r="M31" s="9">
        <v>8.9200000000000017</v>
      </c>
      <c r="N31" s="18" t="s">
        <v>33</v>
      </c>
    </row>
    <row r="32" spans="1:17" x14ac:dyDescent="0.25">
      <c r="A32" s="16">
        <v>27</v>
      </c>
      <c r="B32" s="17" t="s">
        <v>39</v>
      </c>
      <c r="C32" s="8">
        <v>97</v>
      </c>
      <c r="D32" s="8">
        <v>50.35</v>
      </c>
      <c r="E32" s="8">
        <f t="shared" si="0"/>
        <v>51.907216494845365</v>
      </c>
      <c r="F32" s="8">
        <v>0</v>
      </c>
      <c r="G32" s="8">
        <v>0</v>
      </c>
      <c r="H32" s="8">
        <v>0</v>
      </c>
      <c r="I32" s="8">
        <v>53.06</v>
      </c>
      <c r="J32" s="8">
        <v>0.71</v>
      </c>
      <c r="K32" s="8">
        <f t="shared" si="1"/>
        <v>1.3381078024877495</v>
      </c>
      <c r="L32" s="8">
        <v>400.73</v>
      </c>
      <c r="M32" s="9">
        <v>152.99</v>
      </c>
      <c r="N32" s="8">
        <f t="shared" si="2"/>
        <v>38.177825468519956</v>
      </c>
    </row>
    <row r="33" spans="1:14" x14ac:dyDescent="0.25">
      <c r="A33" s="16">
        <v>28</v>
      </c>
      <c r="B33" s="17" t="s">
        <v>40</v>
      </c>
      <c r="C33" s="8">
        <v>1639.45</v>
      </c>
      <c r="D33" s="8">
        <v>320.14619999999996</v>
      </c>
      <c r="E33" s="8">
        <f t="shared" si="0"/>
        <v>19.527658666016038</v>
      </c>
      <c r="F33" s="8">
        <v>4.4000000000000004</v>
      </c>
      <c r="G33" s="8">
        <v>0</v>
      </c>
      <c r="H33" s="8">
        <v>0</v>
      </c>
      <c r="I33" s="8">
        <v>253.12999999999997</v>
      </c>
      <c r="J33" s="8">
        <v>2.4684999999999997</v>
      </c>
      <c r="K33" s="8">
        <f t="shared" si="1"/>
        <v>0.97519061351874525</v>
      </c>
      <c r="L33" s="8">
        <v>4712.82</v>
      </c>
      <c r="M33" s="9">
        <v>768.21430000000009</v>
      </c>
      <c r="N33" s="8">
        <f t="shared" si="2"/>
        <v>16.300522829219027</v>
      </c>
    </row>
    <row r="34" spans="1:14" x14ac:dyDescent="0.25">
      <c r="A34" s="16">
        <v>29</v>
      </c>
      <c r="B34" s="17" t="s">
        <v>41</v>
      </c>
      <c r="C34" s="8">
        <v>1844.31</v>
      </c>
      <c r="D34" s="8">
        <v>1188.0666000000001</v>
      </c>
      <c r="E34" s="8">
        <f t="shared" si="0"/>
        <v>64.417944922491344</v>
      </c>
      <c r="F34" s="8">
        <v>179.4</v>
      </c>
      <c r="G34" s="8">
        <v>0</v>
      </c>
      <c r="H34" s="8">
        <f t="shared" si="3"/>
        <v>0</v>
      </c>
      <c r="I34" s="8">
        <v>722.28</v>
      </c>
      <c r="J34" s="8">
        <v>3.0381</v>
      </c>
      <c r="K34" s="8">
        <f t="shared" si="1"/>
        <v>0.4206263498920087</v>
      </c>
      <c r="L34" s="8">
        <v>4811.45</v>
      </c>
      <c r="M34" s="9">
        <v>1623.4734000000001</v>
      </c>
      <c r="N34" s="8">
        <f t="shared" si="2"/>
        <v>33.741874071225929</v>
      </c>
    </row>
    <row r="35" spans="1:14" x14ac:dyDescent="0.25">
      <c r="A35" s="16">
        <v>30</v>
      </c>
      <c r="B35" s="7" t="s">
        <v>42</v>
      </c>
      <c r="C35" s="8">
        <v>655.83</v>
      </c>
      <c r="D35" s="8">
        <v>166.3631</v>
      </c>
      <c r="E35" s="8">
        <f>D35/C35%</f>
        <v>25.366802372566063</v>
      </c>
      <c r="F35" s="8">
        <v>0.2</v>
      </c>
      <c r="G35" s="8">
        <v>0</v>
      </c>
      <c r="H35" s="8">
        <v>0</v>
      </c>
      <c r="I35" s="8">
        <v>255.79000000000002</v>
      </c>
      <c r="J35" s="8">
        <v>7.7697000000000003</v>
      </c>
      <c r="K35" s="8">
        <f>J35/I35%</f>
        <v>3.0375307869736892</v>
      </c>
      <c r="L35" s="8">
        <v>1546.5</v>
      </c>
      <c r="M35" s="9">
        <v>383.99869999999999</v>
      </c>
      <c r="N35" s="8">
        <f>M35/L35%</f>
        <v>24.830177820885872</v>
      </c>
    </row>
    <row r="36" spans="1:14" x14ac:dyDescent="0.25">
      <c r="A36" s="16">
        <v>31</v>
      </c>
      <c r="B36" s="17" t="s">
        <v>43</v>
      </c>
      <c r="C36" s="8">
        <v>33.090000000000003</v>
      </c>
      <c r="D36" s="8">
        <v>51.480000000000004</v>
      </c>
      <c r="E36" s="8">
        <f t="shared" si="0"/>
        <v>155.5757026291931</v>
      </c>
      <c r="F36" s="8">
        <v>0</v>
      </c>
      <c r="G36" s="8">
        <v>0</v>
      </c>
      <c r="H36" s="8">
        <v>0</v>
      </c>
      <c r="I36" s="8">
        <v>4</v>
      </c>
      <c r="J36" s="8">
        <v>0.48</v>
      </c>
      <c r="K36" s="8">
        <v>0</v>
      </c>
      <c r="L36" s="8">
        <v>38.24</v>
      </c>
      <c r="M36" s="9">
        <v>68.210000000000008</v>
      </c>
      <c r="N36" s="8">
        <f t="shared" si="2"/>
        <v>178.37343096234312</v>
      </c>
    </row>
    <row r="37" spans="1:14" x14ac:dyDescent="0.25">
      <c r="A37" s="16">
        <v>32</v>
      </c>
      <c r="B37" s="17" t="s">
        <v>44</v>
      </c>
      <c r="C37" s="8">
        <v>927.48</v>
      </c>
      <c r="D37" s="8">
        <v>15.2858</v>
      </c>
      <c r="E37" s="8">
        <f t="shared" si="0"/>
        <v>1.6481002285763573</v>
      </c>
      <c r="F37" s="8">
        <v>0.1</v>
      </c>
      <c r="G37" s="8">
        <v>0</v>
      </c>
      <c r="H37" s="8">
        <v>0</v>
      </c>
      <c r="I37" s="8">
        <v>48.99</v>
      </c>
      <c r="J37" s="8">
        <v>0.84160000000000001</v>
      </c>
      <c r="K37" s="8">
        <v>0</v>
      </c>
      <c r="L37" s="8">
        <v>1291.58</v>
      </c>
      <c r="M37" s="9">
        <v>23.305599999999998</v>
      </c>
      <c r="N37" s="8">
        <f t="shared" si="2"/>
        <v>1.80442558726521</v>
      </c>
    </row>
    <row r="38" spans="1:14" x14ac:dyDescent="0.25">
      <c r="A38" s="16">
        <v>33</v>
      </c>
      <c r="B38" s="17" t="s">
        <v>45</v>
      </c>
      <c r="C38" s="8">
        <v>557.47</v>
      </c>
      <c r="D38" s="8">
        <v>73.798699999999997</v>
      </c>
      <c r="E38" s="8">
        <f t="shared" si="0"/>
        <v>13.238147344251708</v>
      </c>
      <c r="F38" s="8">
        <v>0</v>
      </c>
      <c r="G38" s="8">
        <v>0</v>
      </c>
      <c r="H38" s="8">
        <v>0</v>
      </c>
      <c r="I38" s="8">
        <v>110.43</v>
      </c>
      <c r="J38" s="8">
        <v>3.3304</v>
      </c>
      <c r="K38" s="8">
        <f t="shared" si="1"/>
        <v>3.015847142986507</v>
      </c>
      <c r="L38" s="8">
        <v>1040.75</v>
      </c>
      <c r="M38" s="9">
        <v>111.36189999999999</v>
      </c>
      <c r="N38" s="8">
        <f t="shared" si="2"/>
        <v>10.700158539514771</v>
      </c>
    </row>
    <row r="39" spans="1:14" x14ac:dyDescent="0.25">
      <c r="A39" s="16">
        <v>34</v>
      </c>
      <c r="B39" s="17" t="s">
        <v>46</v>
      </c>
      <c r="C39" s="8">
        <v>473.06</v>
      </c>
      <c r="D39" s="8">
        <v>161.16</v>
      </c>
      <c r="E39" s="8">
        <f t="shared" si="0"/>
        <v>34.067560140362744</v>
      </c>
      <c r="F39" s="8">
        <v>0</v>
      </c>
      <c r="G39" s="8">
        <v>40.18</v>
      </c>
      <c r="H39" s="8">
        <v>0</v>
      </c>
      <c r="I39" s="8">
        <v>444.89</v>
      </c>
      <c r="J39" s="8">
        <v>3.26</v>
      </c>
      <c r="K39" s="8">
        <f t="shared" si="1"/>
        <v>0.73276540268380941</v>
      </c>
      <c r="L39" s="8">
        <v>2145.71</v>
      </c>
      <c r="M39" s="9">
        <v>727.82999999999993</v>
      </c>
      <c r="N39" s="8">
        <f t="shared" si="2"/>
        <v>33.920240852678127</v>
      </c>
    </row>
    <row r="40" spans="1:14" x14ac:dyDescent="0.25">
      <c r="A40" s="16">
        <v>35</v>
      </c>
      <c r="B40" s="17" t="s">
        <v>47</v>
      </c>
      <c r="C40" s="8">
        <v>650.45000000000005</v>
      </c>
      <c r="D40" s="8">
        <v>66.716200000000001</v>
      </c>
      <c r="E40" s="8">
        <f t="shared" si="0"/>
        <v>10.256929817818433</v>
      </c>
      <c r="F40" s="8">
        <v>2</v>
      </c>
      <c r="G40" s="8">
        <v>0</v>
      </c>
      <c r="H40" s="8">
        <v>0</v>
      </c>
      <c r="I40" s="8">
        <v>223.38</v>
      </c>
      <c r="J40" s="8">
        <v>0</v>
      </c>
      <c r="K40" s="8">
        <f t="shared" si="1"/>
        <v>0</v>
      </c>
      <c r="L40" s="8">
        <v>1303.19</v>
      </c>
      <c r="M40" s="9">
        <v>136.7088</v>
      </c>
      <c r="N40" s="8">
        <f t="shared" si="2"/>
        <v>10.490319907304384</v>
      </c>
    </row>
    <row r="41" spans="1:14" x14ac:dyDescent="0.25">
      <c r="A41" s="16">
        <v>36</v>
      </c>
      <c r="B41" s="17" t="s">
        <v>48</v>
      </c>
      <c r="C41" s="8">
        <v>0.28000000000000003</v>
      </c>
      <c r="D41" s="8">
        <v>0.1565</v>
      </c>
      <c r="E41" s="8">
        <f t="shared" si="0"/>
        <v>55.892857142857132</v>
      </c>
      <c r="F41" s="8">
        <v>0</v>
      </c>
      <c r="G41" s="8">
        <v>0</v>
      </c>
      <c r="H41" s="8">
        <v>0</v>
      </c>
      <c r="I41" s="8">
        <v>7.21</v>
      </c>
      <c r="J41" s="8">
        <v>0</v>
      </c>
      <c r="K41" s="8">
        <f t="shared" si="1"/>
        <v>0</v>
      </c>
      <c r="L41" s="8">
        <v>7.91</v>
      </c>
      <c r="M41" s="9">
        <v>0.20350000000000001</v>
      </c>
      <c r="N41" s="8">
        <f t="shared" si="2"/>
        <v>2.5726927939317319</v>
      </c>
    </row>
    <row r="42" spans="1:14" x14ac:dyDescent="0.25">
      <c r="A42" s="16">
        <v>37</v>
      </c>
      <c r="B42" s="17" t="s">
        <v>49</v>
      </c>
      <c r="C42" s="8">
        <v>396.25</v>
      </c>
      <c r="D42" s="8">
        <v>7.3749000000000002</v>
      </c>
      <c r="E42" s="8">
        <f t="shared" si="0"/>
        <v>1.8611735015772872</v>
      </c>
      <c r="F42" s="8">
        <v>0</v>
      </c>
      <c r="G42" s="8">
        <v>0</v>
      </c>
      <c r="H42" s="8">
        <v>0</v>
      </c>
      <c r="I42" s="8">
        <v>70.040000000000006</v>
      </c>
      <c r="J42" s="8">
        <v>3.9600000000000003E-2</v>
      </c>
      <c r="K42" s="8">
        <f t="shared" si="1"/>
        <v>5.6539120502569963E-2</v>
      </c>
      <c r="L42" s="8">
        <v>683.44</v>
      </c>
      <c r="M42" s="9">
        <v>132.6448</v>
      </c>
      <c r="N42" s="8">
        <f t="shared" si="2"/>
        <v>19.408404541730071</v>
      </c>
    </row>
    <row r="43" spans="1:14" x14ac:dyDescent="0.25">
      <c r="A43" s="16">
        <v>38</v>
      </c>
      <c r="B43" s="17" t="s">
        <v>50</v>
      </c>
      <c r="C43" s="8">
        <v>115.49</v>
      </c>
      <c r="D43" s="8">
        <v>3.44</v>
      </c>
      <c r="E43" s="8">
        <f t="shared" si="0"/>
        <v>2.9786128669148844</v>
      </c>
      <c r="F43" s="8">
        <v>0</v>
      </c>
      <c r="G43" s="8">
        <v>0</v>
      </c>
      <c r="H43" s="8">
        <v>0</v>
      </c>
      <c r="I43" s="8">
        <v>12.3</v>
      </c>
      <c r="J43" s="8">
        <v>0.15</v>
      </c>
      <c r="K43" s="8">
        <v>0</v>
      </c>
      <c r="L43" s="8">
        <v>161.94999999999999</v>
      </c>
      <c r="M43" s="9">
        <v>10.92</v>
      </c>
      <c r="N43" s="8">
        <f t="shared" si="2"/>
        <v>6.7428218585983331</v>
      </c>
    </row>
    <row r="44" spans="1:14" x14ac:dyDescent="0.25">
      <c r="A44" s="16">
        <v>39</v>
      </c>
      <c r="B44" s="17" t="s">
        <v>51</v>
      </c>
      <c r="C44" s="8">
        <v>79.95</v>
      </c>
      <c r="D44" s="8">
        <v>0</v>
      </c>
      <c r="E44" s="8">
        <f t="shared" si="0"/>
        <v>0</v>
      </c>
      <c r="F44" s="8">
        <v>0</v>
      </c>
      <c r="G44" s="8">
        <v>0</v>
      </c>
      <c r="H44" s="8">
        <v>0</v>
      </c>
      <c r="I44" s="8">
        <v>47.8</v>
      </c>
      <c r="J44" s="8">
        <v>0</v>
      </c>
      <c r="K44" s="8">
        <f t="shared" si="1"/>
        <v>0</v>
      </c>
      <c r="L44" s="8">
        <v>258.84000000000003</v>
      </c>
      <c r="M44" s="9">
        <v>0</v>
      </c>
      <c r="N44" s="8">
        <f t="shared" si="2"/>
        <v>0</v>
      </c>
    </row>
    <row r="45" spans="1:14" x14ac:dyDescent="0.25">
      <c r="A45" s="16">
        <v>40</v>
      </c>
      <c r="B45" s="19" t="s">
        <v>52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9">
        <v>0</v>
      </c>
      <c r="N45" s="8">
        <v>0</v>
      </c>
    </row>
    <row r="46" spans="1:14" x14ac:dyDescent="0.25">
      <c r="A46" s="16">
        <v>41</v>
      </c>
      <c r="B46" s="17" t="s">
        <v>53</v>
      </c>
      <c r="C46" s="8">
        <v>352.64</v>
      </c>
      <c r="D46" s="8">
        <v>291.14299999999997</v>
      </c>
      <c r="E46" s="8">
        <f t="shared" si="0"/>
        <v>82.560968693284934</v>
      </c>
      <c r="F46" s="8">
        <v>0</v>
      </c>
      <c r="G46" s="8">
        <v>0</v>
      </c>
      <c r="H46" s="8">
        <v>0</v>
      </c>
      <c r="I46" s="8">
        <v>45.75</v>
      </c>
      <c r="J46" s="8">
        <v>3.4743000000000004</v>
      </c>
      <c r="K46" s="8">
        <f t="shared" si="1"/>
        <v>7.594098360655738</v>
      </c>
      <c r="L46" s="8">
        <v>600.49</v>
      </c>
      <c r="M46" s="9">
        <v>535.96289999999988</v>
      </c>
      <c r="N46" s="8">
        <f t="shared" si="2"/>
        <v>89.254259021798845</v>
      </c>
    </row>
    <row r="47" spans="1:14" x14ac:dyDescent="0.25">
      <c r="A47" s="16">
        <v>42</v>
      </c>
      <c r="B47" s="17" t="s">
        <v>54</v>
      </c>
      <c r="C47" s="8">
        <v>52.34</v>
      </c>
      <c r="D47" s="8">
        <v>424.12</v>
      </c>
      <c r="E47" s="8">
        <f t="shared" si="0"/>
        <v>810.31715705005718</v>
      </c>
      <c r="F47" s="8">
        <v>0</v>
      </c>
      <c r="G47" s="8">
        <v>0</v>
      </c>
      <c r="H47" s="8">
        <v>0</v>
      </c>
      <c r="I47" s="8">
        <v>26.25</v>
      </c>
      <c r="J47" s="8">
        <v>9.1300000000000008</v>
      </c>
      <c r="K47" s="8">
        <f t="shared" si="1"/>
        <v>34.780952380952385</v>
      </c>
      <c r="L47" s="8">
        <v>129.07</v>
      </c>
      <c r="M47" s="9">
        <v>515.70000000000005</v>
      </c>
      <c r="N47" s="8">
        <f t="shared" si="2"/>
        <v>399.55063144030373</v>
      </c>
    </row>
    <row r="48" spans="1:14" s="15" customFormat="1" x14ac:dyDescent="0.25">
      <c r="A48" s="39" t="s">
        <v>55</v>
      </c>
      <c r="B48" s="39"/>
      <c r="C48" s="13">
        <v>9097.7199999999993</v>
      </c>
      <c r="D48" s="13">
        <f>SUM(D24:D47)</f>
        <v>3006.8612034999996</v>
      </c>
      <c r="E48" s="13">
        <f t="shared" si="0"/>
        <v>33.050711645335312</v>
      </c>
      <c r="F48" s="13">
        <v>190</v>
      </c>
      <c r="G48" s="13">
        <f>SUM(G24:G47)</f>
        <v>40.18</v>
      </c>
      <c r="H48" s="13">
        <f t="shared" si="3"/>
        <v>21.147368421052633</v>
      </c>
      <c r="I48" s="13">
        <v>2841.76</v>
      </c>
      <c r="J48" s="13">
        <f>SUM(J24:J47)</f>
        <v>72.523767499999991</v>
      </c>
      <c r="K48" s="13">
        <f t="shared" si="1"/>
        <v>2.5520722193288661</v>
      </c>
      <c r="L48" s="13">
        <v>22408.62</v>
      </c>
      <c r="M48" s="9">
        <f>SUM(M24:M47)</f>
        <v>5836.7736375799996</v>
      </c>
      <c r="N48" s="13">
        <f t="shared" si="2"/>
        <v>26.047001723354672</v>
      </c>
    </row>
    <row r="49" spans="1:14" s="15" customFormat="1" x14ac:dyDescent="0.25">
      <c r="A49" s="39" t="s">
        <v>56</v>
      </c>
      <c r="B49" s="39"/>
      <c r="C49" s="13">
        <v>36478.32</v>
      </c>
      <c r="D49" s="13">
        <f>D23+D48</f>
        <v>14816.923703500001</v>
      </c>
      <c r="E49" s="13">
        <f t="shared" si="0"/>
        <v>40.618437755631291</v>
      </c>
      <c r="F49" s="13">
        <v>910.80000000000007</v>
      </c>
      <c r="G49" s="13">
        <f>G23+G48</f>
        <v>40.18</v>
      </c>
      <c r="H49" s="13">
        <f t="shared" si="3"/>
        <v>4.4115063680281068</v>
      </c>
      <c r="I49" s="13">
        <v>15980.31</v>
      </c>
      <c r="J49" s="13">
        <f>J23+J48</f>
        <v>2285.2497674999995</v>
      </c>
      <c r="K49" s="13">
        <f t="shared" si="1"/>
        <v>14.300409488301538</v>
      </c>
      <c r="L49" s="13">
        <v>146576.60999999999</v>
      </c>
      <c r="M49" s="14">
        <f>M23+M48</f>
        <v>43869.314594993004</v>
      </c>
      <c r="N49" s="13">
        <f t="shared" si="2"/>
        <v>29.929273568950059</v>
      </c>
    </row>
    <row r="50" spans="1:14" x14ac:dyDescent="0.25">
      <c r="A50" s="16">
        <v>43</v>
      </c>
      <c r="B50" s="17" t="s">
        <v>57</v>
      </c>
      <c r="C50" s="8">
        <v>0</v>
      </c>
      <c r="D50" s="8">
        <v>1.2350000000000001</v>
      </c>
      <c r="E50" s="8">
        <v>0</v>
      </c>
      <c r="F50" s="8">
        <v>0</v>
      </c>
      <c r="G50" s="8">
        <v>0</v>
      </c>
      <c r="H50" s="8">
        <v>0</v>
      </c>
      <c r="I50" s="8">
        <v>405.06</v>
      </c>
      <c r="J50" s="8">
        <v>120.34190000000001</v>
      </c>
      <c r="K50" s="8">
        <f t="shared" si="1"/>
        <v>29.709647953389624</v>
      </c>
      <c r="L50" s="8">
        <v>14486.38</v>
      </c>
      <c r="M50" s="9">
        <v>3257.3706999999999</v>
      </c>
      <c r="N50" s="8">
        <f t="shared" si="2"/>
        <v>22.485746611644871</v>
      </c>
    </row>
    <row r="51" spans="1:14" s="15" customFormat="1" x14ac:dyDescent="0.25">
      <c r="A51" s="39" t="s">
        <v>58</v>
      </c>
      <c r="B51" s="39"/>
      <c r="C51" s="13">
        <v>0</v>
      </c>
      <c r="D51" s="13">
        <f t="shared" ref="D51" si="4">D50</f>
        <v>1.2350000000000001</v>
      </c>
      <c r="E51" s="13">
        <v>0</v>
      </c>
      <c r="F51" s="13">
        <v>0</v>
      </c>
      <c r="G51" s="13">
        <f t="shared" ref="G51" si="5">G50</f>
        <v>0</v>
      </c>
      <c r="H51" s="13">
        <v>0</v>
      </c>
      <c r="I51" s="13">
        <v>405.06</v>
      </c>
      <c r="J51" s="13">
        <f t="shared" ref="J51" si="6">J50</f>
        <v>120.34190000000001</v>
      </c>
      <c r="K51" s="13">
        <f t="shared" si="1"/>
        <v>29.709647953389624</v>
      </c>
      <c r="L51" s="13">
        <v>14486.38</v>
      </c>
      <c r="M51" s="14">
        <f t="shared" ref="M51" si="7">M50</f>
        <v>3257.3706999999999</v>
      </c>
      <c r="N51" s="13">
        <f t="shared" si="2"/>
        <v>22.485746611644871</v>
      </c>
    </row>
    <row r="52" spans="1:14" x14ac:dyDescent="0.25">
      <c r="A52" s="16">
        <v>44</v>
      </c>
      <c r="B52" s="17" t="s">
        <v>59</v>
      </c>
      <c r="C52" s="8">
        <v>1103.6199999999999</v>
      </c>
      <c r="D52" s="8">
        <v>133.95349999999999</v>
      </c>
      <c r="E52" s="8">
        <f t="shared" si="0"/>
        <v>12.137647016183106</v>
      </c>
      <c r="F52" s="8">
        <v>0</v>
      </c>
      <c r="G52" s="8">
        <v>0</v>
      </c>
      <c r="H52" s="8">
        <v>0</v>
      </c>
      <c r="I52" s="8">
        <v>687.23</v>
      </c>
      <c r="J52" s="8">
        <v>186.6986</v>
      </c>
      <c r="K52" s="8">
        <f t="shared" si="1"/>
        <v>27.166829154722581</v>
      </c>
      <c r="L52" s="8">
        <v>11897.65</v>
      </c>
      <c r="M52" s="9">
        <v>4934.0100999999995</v>
      </c>
      <c r="N52" s="8">
        <f t="shared" si="2"/>
        <v>41.470459292381264</v>
      </c>
    </row>
    <row r="53" spans="1:14" x14ac:dyDescent="0.25">
      <c r="A53" s="16">
        <v>45</v>
      </c>
      <c r="B53" s="17" t="s">
        <v>60</v>
      </c>
      <c r="C53" s="8">
        <v>359.09</v>
      </c>
      <c r="D53" s="8">
        <v>87.041700000000006</v>
      </c>
      <c r="E53" s="8">
        <f t="shared" si="0"/>
        <v>24.239522125372474</v>
      </c>
      <c r="F53" s="8">
        <v>0</v>
      </c>
      <c r="G53" s="8">
        <v>0</v>
      </c>
      <c r="H53" s="8">
        <v>0</v>
      </c>
      <c r="I53" s="8">
        <v>382.35</v>
      </c>
      <c r="J53" s="8">
        <v>33.835599999999999</v>
      </c>
      <c r="K53" s="8">
        <f t="shared" si="1"/>
        <v>8.8493788413757031</v>
      </c>
      <c r="L53" s="8">
        <v>3490.35</v>
      </c>
      <c r="M53" s="9">
        <v>832.0625</v>
      </c>
      <c r="N53" s="8">
        <f t="shared" si="2"/>
        <v>23.838941653415844</v>
      </c>
    </row>
    <row r="54" spans="1:14" s="15" customFormat="1" x14ac:dyDescent="0.25">
      <c r="A54" s="16">
        <v>46</v>
      </c>
      <c r="B54" s="17" t="s">
        <v>61</v>
      </c>
      <c r="C54" s="8">
        <v>322.72000000000003</v>
      </c>
      <c r="D54" s="8">
        <v>28.19</v>
      </c>
      <c r="E54" s="8">
        <f t="shared" si="0"/>
        <v>8.7351264253842338</v>
      </c>
      <c r="F54" s="8">
        <v>0</v>
      </c>
      <c r="G54" s="8">
        <v>0</v>
      </c>
      <c r="H54" s="8">
        <v>0</v>
      </c>
      <c r="I54" s="8">
        <v>130.66999999999999</v>
      </c>
      <c r="J54" s="8">
        <v>11.780000000000001</v>
      </c>
      <c r="K54" s="13">
        <f t="shared" si="1"/>
        <v>9.0150761460166837</v>
      </c>
      <c r="L54" s="8">
        <v>4627.2</v>
      </c>
      <c r="M54" s="9">
        <v>1209.8900000000001</v>
      </c>
      <c r="N54" s="13">
        <f t="shared" si="2"/>
        <v>26.147346127247584</v>
      </c>
    </row>
    <row r="55" spans="1:14" x14ac:dyDescent="0.25">
      <c r="A55" s="16">
        <v>47</v>
      </c>
      <c r="B55" s="17" t="s">
        <v>62</v>
      </c>
      <c r="C55" s="8">
        <v>300.35000000000002</v>
      </c>
      <c r="D55" s="8">
        <v>216.8</v>
      </c>
      <c r="E55" s="8">
        <f t="shared" si="0"/>
        <v>72.182453803895456</v>
      </c>
      <c r="F55" s="8">
        <v>0</v>
      </c>
      <c r="G55" s="8">
        <v>0</v>
      </c>
      <c r="H55" s="8">
        <v>0</v>
      </c>
      <c r="I55" s="8">
        <v>783.49</v>
      </c>
      <c r="J55" s="8">
        <v>18.34</v>
      </c>
      <c r="K55" s="8">
        <f t="shared" si="1"/>
        <v>2.3408084340578692</v>
      </c>
      <c r="L55" s="8">
        <v>5398.21</v>
      </c>
      <c r="M55" s="9">
        <v>1278.7499999999998</v>
      </c>
      <c r="N55" s="8">
        <f t="shared" si="2"/>
        <v>23.688407824075011</v>
      </c>
    </row>
    <row r="56" spans="1:14" s="15" customFormat="1" x14ac:dyDescent="0.25">
      <c r="A56" s="39" t="s">
        <v>63</v>
      </c>
      <c r="B56" s="39"/>
      <c r="C56" s="13">
        <v>2085.7799999999997</v>
      </c>
      <c r="D56" s="13">
        <f>SUM(D52:D55)</f>
        <v>465.98520000000002</v>
      </c>
      <c r="E56" s="13">
        <f t="shared" si="0"/>
        <v>22.34105226821621</v>
      </c>
      <c r="F56" s="13">
        <v>0</v>
      </c>
      <c r="G56" s="13">
        <f>SUM(G52:G55)</f>
        <v>0</v>
      </c>
      <c r="H56" s="13">
        <v>0</v>
      </c>
      <c r="I56" s="13">
        <v>1983.74</v>
      </c>
      <c r="J56" s="13">
        <f>SUM(J52:J55)</f>
        <v>250.6542</v>
      </c>
      <c r="K56" s="13">
        <f t="shared" si="1"/>
        <v>12.635436095456059</v>
      </c>
      <c r="L56" s="13">
        <v>25413.41</v>
      </c>
      <c r="M56" s="14">
        <f>SUM(M52:M55)</f>
        <v>8254.7125999999989</v>
      </c>
      <c r="N56" s="13">
        <f t="shared" si="2"/>
        <v>32.481719690509848</v>
      </c>
    </row>
    <row r="57" spans="1:14" x14ac:dyDescent="0.25">
      <c r="A57" s="16">
        <v>48</v>
      </c>
      <c r="B57" s="17" t="s">
        <v>64</v>
      </c>
      <c r="C57" s="8">
        <v>1035.6300000000001</v>
      </c>
      <c r="D57" s="8">
        <v>19.570999999999998</v>
      </c>
      <c r="E57" s="8">
        <f t="shared" si="0"/>
        <v>1.8897675810859087</v>
      </c>
      <c r="F57" s="8">
        <v>0</v>
      </c>
      <c r="G57" s="8">
        <v>0</v>
      </c>
      <c r="H57" s="8">
        <v>0</v>
      </c>
      <c r="I57" s="8">
        <v>10.95</v>
      </c>
      <c r="J57" s="20">
        <v>0</v>
      </c>
      <c r="K57" s="8">
        <v>0</v>
      </c>
      <c r="L57" s="8">
        <v>1068.5500000000002</v>
      </c>
      <c r="M57" s="9">
        <v>19.570999999999998</v>
      </c>
      <c r="N57" s="8">
        <f t="shared" si="2"/>
        <v>1.8315474240793594</v>
      </c>
    </row>
    <row r="58" spans="1:14" x14ac:dyDescent="0.25">
      <c r="A58" s="16">
        <v>49</v>
      </c>
      <c r="B58" s="17" t="s">
        <v>65</v>
      </c>
      <c r="C58" s="8"/>
      <c r="D58" s="8"/>
      <c r="E58" s="8"/>
      <c r="F58" s="8"/>
      <c r="G58" s="8"/>
      <c r="H58" s="8"/>
      <c r="I58" s="8"/>
      <c r="J58" s="20"/>
      <c r="K58" s="8"/>
      <c r="L58" s="8">
        <v>6</v>
      </c>
      <c r="M58" s="9"/>
      <c r="N58" s="8"/>
    </row>
    <row r="59" spans="1:14" s="15" customFormat="1" x14ac:dyDescent="0.25">
      <c r="A59" s="39" t="s">
        <v>66</v>
      </c>
      <c r="B59" s="39"/>
      <c r="C59" s="13">
        <v>1035.6300000000001</v>
      </c>
      <c r="D59" s="13">
        <f t="shared" ref="D59" si="8">D57</f>
        <v>19.570999999999998</v>
      </c>
      <c r="E59" s="13">
        <f t="shared" si="0"/>
        <v>1.8897675810859087</v>
      </c>
      <c r="F59" s="13">
        <v>0</v>
      </c>
      <c r="G59" s="13">
        <f t="shared" ref="G59" si="9">G57</f>
        <v>0</v>
      </c>
      <c r="H59" s="13">
        <v>0</v>
      </c>
      <c r="I59" s="13">
        <v>10.95</v>
      </c>
      <c r="J59" s="13">
        <f t="shared" ref="J59" si="10">J57</f>
        <v>0</v>
      </c>
      <c r="K59" s="13">
        <v>0</v>
      </c>
      <c r="L59" s="13">
        <v>1074.5500000000002</v>
      </c>
      <c r="M59" s="14">
        <f t="shared" ref="M59" si="11">M57</f>
        <v>19.570999999999998</v>
      </c>
      <c r="N59" s="13">
        <f t="shared" si="2"/>
        <v>1.8213205527895393</v>
      </c>
    </row>
    <row r="60" spans="1:14" s="15" customFormat="1" x14ac:dyDescent="0.25">
      <c r="A60" s="39" t="s">
        <v>67</v>
      </c>
      <c r="B60" s="39"/>
      <c r="C60" s="13">
        <v>39599.729999999996</v>
      </c>
      <c r="D60" s="13">
        <v>15303.7149035</v>
      </c>
      <c r="E60" s="13">
        <f t="shared" si="0"/>
        <v>38.646008201318551</v>
      </c>
      <c r="F60" s="13">
        <v>910.80000000000007</v>
      </c>
      <c r="G60" s="13">
        <v>40.18</v>
      </c>
      <c r="H60" s="13">
        <f t="shared" si="3"/>
        <v>4.4115063680281068</v>
      </c>
      <c r="I60" s="13">
        <v>18380.060000000001</v>
      </c>
      <c r="J60" s="13">
        <v>2656.2458674999993</v>
      </c>
      <c r="K60" s="13">
        <f t="shared" si="1"/>
        <v>14.451780176452086</v>
      </c>
      <c r="L60" s="13">
        <v>187544.94999999998</v>
      </c>
      <c r="M60" s="14">
        <v>55400.968894992999</v>
      </c>
      <c r="N60" s="13">
        <f t="shared" si="2"/>
        <v>29.54010166362411</v>
      </c>
    </row>
    <row r="61" spans="1:14" x14ac:dyDescent="0.25">
      <c r="A61" s="21"/>
      <c r="B61" s="22"/>
      <c r="C61" s="8"/>
      <c r="D61" s="8"/>
      <c r="E61" s="8"/>
      <c r="F61" s="8"/>
      <c r="G61" s="8"/>
      <c r="H61" s="8"/>
      <c r="I61" s="8"/>
      <c r="J61" s="8"/>
      <c r="K61" s="8"/>
      <c r="L61" s="8"/>
      <c r="M61" s="9"/>
      <c r="N61" s="8"/>
    </row>
    <row r="62" spans="1:14" x14ac:dyDescent="0.25">
      <c r="A62" s="39" t="s">
        <v>68</v>
      </c>
      <c r="B62" s="39"/>
      <c r="C62" s="8"/>
      <c r="D62" s="8"/>
      <c r="E62" s="8"/>
      <c r="F62" s="8"/>
      <c r="G62" s="8"/>
      <c r="H62" s="8"/>
      <c r="I62" s="8"/>
      <c r="J62" s="8"/>
      <c r="K62" s="8"/>
      <c r="L62" s="8"/>
      <c r="M62" s="9"/>
      <c r="N62" s="8"/>
    </row>
    <row r="63" spans="1:14" x14ac:dyDescent="0.25">
      <c r="A63" s="21"/>
      <c r="B63" s="17" t="s">
        <v>69</v>
      </c>
      <c r="C63" s="8">
        <f t="shared" ref="C63:N63" si="12">C49</f>
        <v>36478.32</v>
      </c>
      <c r="D63" s="8">
        <f t="shared" si="12"/>
        <v>14816.923703500001</v>
      </c>
      <c r="E63" s="8">
        <f t="shared" si="12"/>
        <v>40.618437755631291</v>
      </c>
      <c r="F63" s="8">
        <f t="shared" si="12"/>
        <v>910.80000000000007</v>
      </c>
      <c r="G63" s="8">
        <f t="shared" si="12"/>
        <v>40.18</v>
      </c>
      <c r="H63" s="8">
        <f t="shared" si="12"/>
        <v>4.4115063680281068</v>
      </c>
      <c r="I63" s="8">
        <f t="shared" si="12"/>
        <v>15980.31</v>
      </c>
      <c r="J63" s="8">
        <f t="shared" si="12"/>
        <v>2285.2497674999995</v>
      </c>
      <c r="K63" s="8">
        <f t="shared" si="12"/>
        <v>14.300409488301538</v>
      </c>
      <c r="L63" s="8">
        <f t="shared" si="12"/>
        <v>146576.60999999999</v>
      </c>
      <c r="M63" s="9">
        <f>M49*1</f>
        <v>43869.314594993004</v>
      </c>
      <c r="N63" s="8">
        <f t="shared" si="12"/>
        <v>29.929273568950059</v>
      </c>
    </row>
    <row r="64" spans="1:14" x14ac:dyDescent="0.25">
      <c r="A64" s="16"/>
      <c r="B64" s="17" t="s">
        <v>70</v>
      </c>
      <c r="C64" s="8">
        <f>C51</f>
        <v>0</v>
      </c>
      <c r="D64" s="8">
        <f t="shared" ref="D64:N64" si="13">D51</f>
        <v>1.2350000000000001</v>
      </c>
      <c r="E64" s="8">
        <f t="shared" si="13"/>
        <v>0</v>
      </c>
      <c r="F64" s="8">
        <f t="shared" si="13"/>
        <v>0</v>
      </c>
      <c r="G64" s="8">
        <f t="shared" si="13"/>
        <v>0</v>
      </c>
      <c r="H64" s="8">
        <f t="shared" si="13"/>
        <v>0</v>
      </c>
      <c r="I64" s="8">
        <f t="shared" si="13"/>
        <v>405.06</v>
      </c>
      <c r="J64" s="8">
        <f t="shared" si="13"/>
        <v>120.34190000000001</v>
      </c>
      <c r="K64" s="8">
        <f t="shared" si="13"/>
        <v>29.709647953389624</v>
      </c>
      <c r="L64" s="8">
        <f t="shared" si="13"/>
        <v>14486.38</v>
      </c>
      <c r="M64" s="9">
        <f>M51*1</f>
        <v>3257.3706999999999</v>
      </c>
      <c r="N64" s="8">
        <f t="shared" si="13"/>
        <v>22.485746611644871</v>
      </c>
    </row>
    <row r="65" spans="1:14" x14ac:dyDescent="0.25">
      <c r="A65" s="21"/>
      <c r="B65" s="17" t="s">
        <v>71</v>
      </c>
      <c r="C65" s="8">
        <f>C56</f>
        <v>2085.7799999999997</v>
      </c>
      <c r="D65" s="8">
        <f t="shared" ref="D65:N65" si="14">D56</f>
        <v>465.98520000000002</v>
      </c>
      <c r="E65" s="8">
        <f t="shared" si="14"/>
        <v>22.34105226821621</v>
      </c>
      <c r="F65" s="8">
        <f t="shared" si="14"/>
        <v>0</v>
      </c>
      <c r="G65" s="8">
        <f t="shared" si="14"/>
        <v>0</v>
      </c>
      <c r="H65" s="8">
        <f t="shared" si="14"/>
        <v>0</v>
      </c>
      <c r="I65" s="8">
        <f t="shared" si="14"/>
        <v>1983.74</v>
      </c>
      <c r="J65" s="8">
        <f t="shared" si="14"/>
        <v>250.6542</v>
      </c>
      <c r="K65" s="8">
        <f t="shared" si="14"/>
        <v>12.635436095456059</v>
      </c>
      <c r="L65" s="8">
        <f t="shared" si="14"/>
        <v>25413.41</v>
      </c>
      <c r="M65" s="9">
        <f>M56*1</f>
        <v>8254.7125999999989</v>
      </c>
      <c r="N65" s="8">
        <f t="shared" si="14"/>
        <v>32.481719690509848</v>
      </c>
    </row>
    <row r="66" spans="1:14" x14ac:dyDescent="0.25">
      <c r="A66" s="21"/>
      <c r="B66" s="17" t="s">
        <v>72</v>
      </c>
      <c r="C66" s="8">
        <f>C59</f>
        <v>1035.6300000000001</v>
      </c>
      <c r="D66" s="8">
        <f t="shared" ref="D66:N67" si="15">D59</f>
        <v>19.570999999999998</v>
      </c>
      <c r="E66" s="8">
        <f t="shared" si="15"/>
        <v>1.8897675810859087</v>
      </c>
      <c r="F66" s="8">
        <f t="shared" si="15"/>
        <v>0</v>
      </c>
      <c r="G66" s="8">
        <f t="shared" si="15"/>
        <v>0</v>
      </c>
      <c r="H66" s="8">
        <f t="shared" si="15"/>
        <v>0</v>
      </c>
      <c r="I66" s="8">
        <f t="shared" si="15"/>
        <v>10.95</v>
      </c>
      <c r="J66" s="8">
        <f t="shared" si="15"/>
        <v>0</v>
      </c>
      <c r="K66" s="8">
        <f t="shared" si="15"/>
        <v>0</v>
      </c>
      <c r="L66" s="8">
        <f t="shared" si="15"/>
        <v>1074.5500000000002</v>
      </c>
      <c r="M66" s="9">
        <f>M59*1</f>
        <v>19.570999999999998</v>
      </c>
      <c r="N66" s="8">
        <f t="shared" si="15"/>
        <v>1.8213205527895393</v>
      </c>
    </row>
    <row r="67" spans="1:14" s="15" customFormat="1" x14ac:dyDescent="0.25">
      <c r="A67" s="39" t="s">
        <v>67</v>
      </c>
      <c r="B67" s="39"/>
      <c r="C67" s="13">
        <f>C60</f>
        <v>39599.729999999996</v>
      </c>
      <c r="D67" s="13">
        <f t="shared" si="15"/>
        <v>15303.7149035</v>
      </c>
      <c r="E67" s="13">
        <f t="shared" si="15"/>
        <v>38.646008201318551</v>
      </c>
      <c r="F67" s="13">
        <f t="shared" si="15"/>
        <v>910.80000000000007</v>
      </c>
      <c r="G67" s="13">
        <f t="shared" si="15"/>
        <v>40.18</v>
      </c>
      <c r="H67" s="13">
        <f t="shared" si="15"/>
        <v>4.4115063680281068</v>
      </c>
      <c r="I67" s="13">
        <f t="shared" si="15"/>
        <v>18380.060000000001</v>
      </c>
      <c r="J67" s="13">
        <f t="shared" si="15"/>
        <v>2656.2458674999993</v>
      </c>
      <c r="K67" s="13">
        <f t="shared" si="15"/>
        <v>14.451780176452086</v>
      </c>
      <c r="L67" s="13">
        <f>SUM(L63:L66)</f>
        <v>187550.94999999998</v>
      </c>
      <c r="M67" s="14">
        <f>M66+M65+M64+M63</f>
        <v>55400.968894992999</v>
      </c>
      <c r="N67" s="13">
        <f t="shared" si="15"/>
        <v>29.54010166362411</v>
      </c>
    </row>
    <row r="68" spans="1:14" x14ac:dyDescent="0.25">
      <c r="M68" s="1"/>
    </row>
    <row r="69" spans="1:14" x14ac:dyDescent="0.25">
      <c r="M69" s="1"/>
    </row>
    <row r="70" spans="1:14" hidden="1" x14ac:dyDescent="0.25">
      <c r="B70" s="24" t="s">
        <v>73</v>
      </c>
      <c r="C70" s="25">
        <v>39599.770000000004</v>
      </c>
      <c r="D70" s="25">
        <v>21933.14</v>
      </c>
      <c r="E70" s="25">
        <v>55.387038864114601</v>
      </c>
      <c r="F70" s="25">
        <v>910.8</v>
      </c>
      <c r="G70" s="25">
        <v>40.18</v>
      </c>
      <c r="H70" s="25">
        <v>4.4115063680281077</v>
      </c>
      <c r="I70" s="25">
        <v>18380.080000000002</v>
      </c>
      <c r="J70" s="25">
        <v>2750.01</v>
      </c>
      <c r="K70" s="25">
        <v>14.961904409556434</v>
      </c>
      <c r="L70" s="25">
        <v>187550.02000000002</v>
      </c>
      <c r="M70" s="26">
        <v>69347.73000000001</v>
      </c>
      <c r="N70" s="26">
        <v>36.97559189809737</v>
      </c>
    </row>
    <row r="71" spans="1:14" hidden="1" x14ac:dyDescent="0.25">
      <c r="B71" s="24" t="s">
        <v>74</v>
      </c>
      <c r="C71" s="26">
        <f>C67-C70</f>
        <v>-4.0000000008149073E-2</v>
      </c>
      <c r="D71" s="26">
        <f t="shared" ref="D71:N71" si="16">D67-D70</f>
        <v>-6629.4250964999992</v>
      </c>
      <c r="E71" s="26">
        <f t="shared" si="16"/>
        <v>-16.741030662796049</v>
      </c>
      <c r="F71" s="26">
        <f t="shared" si="16"/>
        <v>0</v>
      </c>
      <c r="G71" s="26">
        <f t="shared" si="16"/>
        <v>0</v>
      </c>
      <c r="H71" s="26">
        <f t="shared" si="16"/>
        <v>0</v>
      </c>
      <c r="I71" s="26">
        <f t="shared" si="16"/>
        <v>-2.0000000000436557E-2</v>
      </c>
      <c r="J71" s="26">
        <f t="shared" si="16"/>
        <v>-93.764132500000869</v>
      </c>
      <c r="K71" s="26">
        <f t="shared" si="16"/>
        <v>-0.51012423310434762</v>
      </c>
      <c r="L71" s="26">
        <f t="shared" si="16"/>
        <v>0.92999999996391125</v>
      </c>
      <c r="M71" s="1">
        <f t="shared" si="16"/>
        <v>-13946.761105007012</v>
      </c>
      <c r="N71" s="1">
        <f t="shared" si="16"/>
        <v>-7.4354902344732601</v>
      </c>
    </row>
    <row r="72" spans="1:14" x14ac:dyDescent="0.25">
      <c r="M72" s="1"/>
    </row>
    <row r="73" spans="1:14" x14ac:dyDescent="0.25">
      <c r="M73" s="1"/>
    </row>
    <row r="74" spans="1:14" x14ac:dyDescent="0.25">
      <c r="M74" s="1"/>
    </row>
    <row r="75" spans="1:14" x14ac:dyDescent="0.25">
      <c r="M75" s="1"/>
    </row>
    <row r="76" spans="1:14" x14ac:dyDescent="0.25">
      <c r="M76" s="1"/>
    </row>
    <row r="77" spans="1:14" x14ac:dyDescent="0.25">
      <c r="M77" s="1"/>
    </row>
    <row r="78" spans="1:14" x14ac:dyDescent="0.25">
      <c r="M78" s="1"/>
    </row>
    <row r="79" spans="1:14" x14ac:dyDescent="0.25">
      <c r="M79" s="1"/>
    </row>
    <row r="80" spans="1:14" x14ac:dyDescent="0.25">
      <c r="M80" s="1"/>
    </row>
    <row r="81" spans="13:13" x14ac:dyDescent="0.25">
      <c r="M81" s="1"/>
    </row>
    <row r="82" spans="13:13" x14ac:dyDescent="0.25">
      <c r="M82" s="1"/>
    </row>
    <row r="83" spans="13:13" x14ac:dyDescent="0.25">
      <c r="M83" s="1"/>
    </row>
    <row r="84" spans="13:13" x14ac:dyDescent="0.25">
      <c r="M84" s="1"/>
    </row>
    <row r="85" spans="13:13" x14ac:dyDescent="0.25">
      <c r="M85" s="1"/>
    </row>
    <row r="86" spans="13:13" x14ac:dyDescent="0.25">
      <c r="M86" s="1"/>
    </row>
    <row r="87" spans="13:13" x14ac:dyDescent="0.25">
      <c r="M87" s="1"/>
    </row>
    <row r="88" spans="13:13" x14ac:dyDescent="0.25">
      <c r="M88" s="1"/>
    </row>
    <row r="89" spans="13:13" x14ac:dyDescent="0.25">
      <c r="M89" s="1"/>
    </row>
    <row r="90" spans="13:13" x14ac:dyDescent="0.25">
      <c r="M90" s="1"/>
    </row>
    <row r="91" spans="13:13" x14ac:dyDescent="0.25">
      <c r="M91" s="1"/>
    </row>
    <row r="92" spans="13:13" x14ac:dyDescent="0.25">
      <c r="M92" s="1"/>
    </row>
    <row r="93" spans="13:13" x14ac:dyDescent="0.25">
      <c r="M93" s="1"/>
    </row>
    <row r="94" spans="13:13" x14ac:dyDescent="0.25">
      <c r="M94" s="1"/>
    </row>
    <row r="95" spans="13:13" x14ac:dyDescent="0.25">
      <c r="M95" s="1"/>
    </row>
    <row r="96" spans="13:13" x14ac:dyDescent="0.25">
      <c r="M96" s="1"/>
    </row>
    <row r="97" spans="13:13" x14ac:dyDescent="0.25">
      <c r="M97" s="1"/>
    </row>
    <row r="98" spans="13:13" x14ac:dyDescent="0.25">
      <c r="M98" s="1"/>
    </row>
    <row r="99" spans="13:13" x14ac:dyDescent="0.25">
      <c r="M99" s="1"/>
    </row>
    <row r="100" spans="13:13" x14ac:dyDescent="0.25">
      <c r="M100" s="1"/>
    </row>
    <row r="101" spans="13:13" x14ac:dyDescent="0.25">
      <c r="M101" s="1"/>
    </row>
    <row r="102" spans="13:13" x14ac:dyDescent="0.25">
      <c r="M102" s="1"/>
    </row>
    <row r="103" spans="13:13" x14ac:dyDescent="0.25">
      <c r="M103" s="1"/>
    </row>
    <row r="104" spans="13:13" x14ac:dyDescent="0.25">
      <c r="M104" s="1"/>
    </row>
    <row r="105" spans="13:13" x14ac:dyDescent="0.25">
      <c r="M105" s="1"/>
    </row>
    <row r="106" spans="13:13" x14ac:dyDescent="0.25">
      <c r="M106" s="1"/>
    </row>
    <row r="107" spans="13:13" x14ac:dyDescent="0.25">
      <c r="M107" s="1"/>
    </row>
    <row r="108" spans="13:13" x14ac:dyDescent="0.25">
      <c r="M108" s="1"/>
    </row>
    <row r="109" spans="13:13" x14ac:dyDescent="0.25">
      <c r="M109" s="1"/>
    </row>
    <row r="110" spans="13:13" x14ac:dyDescent="0.25">
      <c r="M110" s="1"/>
    </row>
    <row r="111" spans="13:13" x14ac:dyDescent="0.25">
      <c r="M111" s="1"/>
    </row>
    <row r="112" spans="13:13" x14ac:dyDescent="0.25">
      <c r="M112" s="1"/>
    </row>
    <row r="113" spans="13:13" x14ac:dyDescent="0.25">
      <c r="M113" s="1"/>
    </row>
    <row r="114" spans="13:13" x14ac:dyDescent="0.25">
      <c r="M114" s="1"/>
    </row>
    <row r="115" spans="13:13" x14ac:dyDescent="0.25">
      <c r="M115" s="1"/>
    </row>
    <row r="116" spans="13:13" x14ac:dyDescent="0.25">
      <c r="M116" s="1"/>
    </row>
    <row r="117" spans="13:13" x14ac:dyDescent="0.25">
      <c r="M117" s="1"/>
    </row>
    <row r="118" spans="13:13" x14ac:dyDescent="0.25">
      <c r="M118" s="1"/>
    </row>
    <row r="119" spans="13:13" x14ac:dyDescent="0.25">
      <c r="M119" s="1"/>
    </row>
    <row r="120" spans="13:13" x14ac:dyDescent="0.25">
      <c r="M120" s="1"/>
    </row>
    <row r="121" spans="13:13" x14ac:dyDescent="0.25">
      <c r="M121" s="1"/>
    </row>
    <row r="122" spans="13:13" x14ac:dyDescent="0.25">
      <c r="M122" s="1"/>
    </row>
    <row r="123" spans="13:13" x14ac:dyDescent="0.25">
      <c r="M123" s="1"/>
    </row>
    <row r="124" spans="13:13" x14ac:dyDescent="0.25">
      <c r="M124" s="1"/>
    </row>
    <row r="125" spans="13:13" x14ac:dyDescent="0.25">
      <c r="M125" s="1"/>
    </row>
    <row r="126" spans="13:13" x14ac:dyDescent="0.25">
      <c r="M126" s="1"/>
    </row>
    <row r="127" spans="13:13" x14ac:dyDescent="0.25">
      <c r="M127" s="1"/>
    </row>
    <row r="128" spans="13:13" x14ac:dyDescent="0.25">
      <c r="M128" s="1"/>
    </row>
    <row r="129" spans="13:13" x14ac:dyDescent="0.25">
      <c r="M129" s="1"/>
    </row>
    <row r="130" spans="13:13" x14ac:dyDescent="0.25">
      <c r="M130" s="1"/>
    </row>
    <row r="131" spans="13:13" x14ac:dyDescent="0.25">
      <c r="M131" s="1"/>
    </row>
    <row r="132" spans="13:13" x14ac:dyDescent="0.25">
      <c r="M132" s="1"/>
    </row>
    <row r="133" spans="13:13" x14ac:dyDescent="0.25">
      <c r="M133" s="1"/>
    </row>
    <row r="134" spans="13:13" x14ac:dyDescent="0.25">
      <c r="M134" s="1"/>
    </row>
    <row r="135" spans="13:13" x14ac:dyDescent="0.25">
      <c r="M135" s="1"/>
    </row>
    <row r="136" spans="13:13" x14ac:dyDescent="0.25">
      <c r="M136" s="1"/>
    </row>
    <row r="137" spans="13:13" x14ac:dyDescent="0.25">
      <c r="M137" s="1"/>
    </row>
    <row r="138" spans="13:13" x14ac:dyDescent="0.25">
      <c r="M138" s="1"/>
    </row>
    <row r="139" spans="13:13" x14ac:dyDescent="0.25">
      <c r="M139" s="1"/>
    </row>
    <row r="140" spans="13:13" x14ac:dyDescent="0.25">
      <c r="M140" s="1"/>
    </row>
    <row r="141" spans="13:13" x14ac:dyDescent="0.25">
      <c r="M141" s="1"/>
    </row>
    <row r="142" spans="13:13" x14ac:dyDescent="0.25">
      <c r="M142" s="1"/>
    </row>
    <row r="143" spans="13:13" x14ac:dyDescent="0.25">
      <c r="M143" s="1"/>
    </row>
    <row r="144" spans="13:13" x14ac:dyDescent="0.25">
      <c r="M144" s="1"/>
    </row>
    <row r="145" spans="13:13" x14ac:dyDescent="0.25">
      <c r="M145" s="1"/>
    </row>
    <row r="146" spans="13:13" x14ac:dyDescent="0.25">
      <c r="M146" s="1"/>
    </row>
    <row r="147" spans="13:13" x14ac:dyDescent="0.25">
      <c r="M147" s="1"/>
    </row>
    <row r="148" spans="13:13" x14ac:dyDescent="0.25">
      <c r="M148" s="1"/>
    </row>
    <row r="149" spans="13:13" x14ac:dyDescent="0.25">
      <c r="M149" s="1"/>
    </row>
    <row r="150" spans="13:13" x14ac:dyDescent="0.25">
      <c r="M150" s="1"/>
    </row>
    <row r="151" spans="13:13" x14ac:dyDescent="0.25">
      <c r="M151" s="1"/>
    </row>
    <row r="152" spans="13:13" x14ac:dyDescent="0.25">
      <c r="M152" s="1"/>
    </row>
    <row r="153" spans="13:13" x14ac:dyDescent="0.25">
      <c r="M153" s="1"/>
    </row>
    <row r="154" spans="13:13" x14ac:dyDescent="0.25">
      <c r="M154" s="1"/>
    </row>
    <row r="155" spans="13:13" x14ac:dyDescent="0.25">
      <c r="M155" s="1"/>
    </row>
    <row r="156" spans="13:13" x14ac:dyDescent="0.25">
      <c r="M156" s="1"/>
    </row>
    <row r="157" spans="13:13" x14ac:dyDescent="0.25">
      <c r="M157" s="1"/>
    </row>
    <row r="158" spans="13:13" x14ac:dyDescent="0.25">
      <c r="M158" s="1"/>
    </row>
    <row r="159" spans="13:13" x14ac:dyDescent="0.25">
      <c r="M159" s="1"/>
    </row>
    <row r="160" spans="13:13" x14ac:dyDescent="0.25">
      <c r="M160" s="1"/>
    </row>
    <row r="161" spans="13:13" x14ac:dyDescent="0.25">
      <c r="M161" s="1"/>
    </row>
    <row r="162" spans="13:13" x14ac:dyDescent="0.25">
      <c r="M162" s="1"/>
    </row>
    <row r="163" spans="13:13" x14ac:dyDescent="0.25">
      <c r="M163" s="1"/>
    </row>
    <row r="164" spans="13:13" x14ac:dyDescent="0.25">
      <c r="M164" s="1"/>
    </row>
    <row r="165" spans="13:13" x14ac:dyDescent="0.25">
      <c r="M165" s="1"/>
    </row>
    <row r="166" spans="13:13" x14ac:dyDescent="0.25">
      <c r="M166" s="1"/>
    </row>
    <row r="167" spans="13:13" x14ac:dyDescent="0.25">
      <c r="M167" s="1"/>
    </row>
    <row r="168" spans="13:13" x14ac:dyDescent="0.25">
      <c r="M168" s="1"/>
    </row>
    <row r="169" spans="13:13" x14ac:dyDescent="0.25">
      <c r="M169" s="1"/>
    </row>
    <row r="170" spans="13:13" x14ac:dyDescent="0.25">
      <c r="M170" s="1"/>
    </row>
    <row r="171" spans="13:13" x14ac:dyDescent="0.25">
      <c r="M171" s="1"/>
    </row>
    <row r="172" spans="13:13" x14ac:dyDescent="0.25">
      <c r="M172" s="1"/>
    </row>
    <row r="173" spans="13:13" x14ac:dyDescent="0.25">
      <c r="M173" s="1"/>
    </row>
    <row r="174" spans="13:13" x14ac:dyDescent="0.25">
      <c r="M174" s="1"/>
    </row>
    <row r="175" spans="13:13" x14ac:dyDescent="0.25">
      <c r="M175" s="1"/>
    </row>
    <row r="176" spans="13:13" x14ac:dyDescent="0.25">
      <c r="M176" s="1"/>
    </row>
    <row r="177" spans="13:13" x14ac:dyDescent="0.25">
      <c r="M177" s="1"/>
    </row>
    <row r="178" spans="13:13" x14ac:dyDescent="0.25">
      <c r="M178" s="1"/>
    </row>
    <row r="179" spans="13:13" x14ac:dyDescent="0.25">
      <c r="M179" s="1"/>
    </row>
    <row r="180" spans="13:13" x14ac:dyDescent="0.25">
      <c r="M180" s="1"/>
    </row>
    <row r="181" spans="13:13" x14ac:dyDescent="0.25">
      <c r="M181" s="1"/>
    </row>
    <row r="182" spans="13:13" x14ac:dyDescent="0.25">
      <c r="M182" s="1"/>
    </row>
    <row r="183" spans="13:13" x14ac:dyDescent="0.25">
      <c r="M183" s="1"/>
    </row>
  </sheetData>
  <mergeCells count="17">
    <mergeCell ref="A60:B60"/>
    <mergeCell ref="A62:B62"/>
    <mergeCell ref="A67:B67"/>
    <mergeCell ref="A23:B23"/>
    <mergeCell ref="A48:B48"/>
    <mergeCell ref="A49:B49"/>
    <mergeCell ref="A51:B51"/>
    <mergeCell ref="A56:B56"/>
    <mergeCell ref="A59:B59"/>
    <mergeCell ref="A1:N1"/>
    <mergeCell ref="A2:N2"/>
    <mergeCell ref="A3:A4"/>
    <mergeCell ref="B3:B4"/>
    <mergeCell ref="C3:E3"/>
    <mergeCell ref="F3:H3"/>
    <mergeCell ref="I3:K3"/>
    <mergeCell ref="L3:N3"/>
  </mergeCells>
  <printOptions horizontalCentered="1"/>
  <pageMargins left="0.23622047244094491" right="0.62992125984251968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20.2 MSME &amp; Priority</vt:lpstr>
      <vt:lpstr>'20.2 MSME &amp; Priority'!Print_Area</vt:lpstr>
      <vt:lpstr>'20.2 MSME &amp; Priority'!Print_Titles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</dc:creator>
  <cp:lastModifiedBy>Sowmya</cp:lastModifiedBy>
  <dcterms:created xsi:type="dcterms:W3CDTF">2021-01-15T10:04:44Z</dcterms:created>
  <dcterms:modified xsi:type="dcterms:W3CDTF">2021-01-15T10:07:49Z</dcterms:modified>
</cp:coreProperties>
</file>