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115" windowHeight="7230"/>
  </bookViews>
  <sheets>
    <sheet name="20.2 Priority Achv" sheetId="2" r:id="rId1"/>
  </sheets>
  <definedNames>
    <definedName name="_xlnm.Print_Area" localSheetId="0">'20.2 Priority Achv'!$A$1:$N$64</definedName>
    <definedName name="_xlnm.Print_Titles" localSheetId="0">'20.2 Priority Achv'!$A:$B,'20.2 Priority Achv'!$1:$4</definedName>
  </definedNames>
  <calcPr calcId="125725"/>
</workbook>
</file>

<file path=xl/calcChain.xml><?xml version="1.0" encoding="utf-8"?>
<calcChain xmlns="http://schemas.openxmlformats.org/spreadsheetml/2006/main">
  <c r="M63" i="2"/>
  <c r="L63"/>
  <c r="K63"/>
  <c r="H63"/>
  <c r="D63"/>
  <c r="M62"/>
  <c r="L62"/>
  <c r="H62"/>
  <c r="D62"/>
  <c r="M61"/>
  <c r="H61"/>
  <c r="E61"/>
  <c r="D61"/>
  <c r="L57"/>
  <c r="N57" s="1"/>
  <c r="N63" s="1"/>
  <c r="J57"/>
  <c r="J63" s="1"/>
  <c r="I57"/>
  <c r="I63" s="1"/>
  <c r="G57"/>
  <c r="G63" s="1"/>
  <c r="F57"/>
  <c r="F63" s="1"/>
  <c r="E57"/>
  <c r="E63" s="1"/>
  <c r="D57"/>
  <c r="C57"/>
  <c r="C63" s="1"/>
  <c r="N56"/>
  <c r="E56"/>
  <c r="L55"/>
  <c r="N55" s="1"/>
  <c r="N62" s="1"/>
  <c r="J55"/>
  <c r="K55" s="1"/>
  <c r="K62" s="1"/>
  <c r="I55"/>
  <c r="I62" s="1"/>
  <c r="G55"/>
  <c r="G62" s="1"/>
  <c r="F55"/>
  <c r="F62" s="1"/>
  <c r="E55"/>
  <c r="E62" s="1"/>
  <c r="D55"/>
  <c r="C55"/>
  <c r="C62" s="1"/>
  <c r="N54"/>
  <c r="K54"/>
  <c r="E54"/>
  <c r="N53"/>
  <c r="K53"/>
  <c r="E53"/>
  <c r="N52"/>
  <c r="K52"/>
  <c r="E52"/>
  <c r="N51"/>
  <c r="K51"/>
  <c r="E51"/>
  <c r="L50"/>
  <c r="N50" s="1"/>
  <c r="N61" s="1"/>
  <c r="J50"/>
  <c r="J61" s="1"/>
  <c r="I50"/>
  <c r="I61" s="1"/>
  <c r="G50"/>
  <c r="G61" s="1"/>
  <c r="F50"/>
  <c r="F61" s="1"/>
  <c r="D50"/>
  <c r="C50"/>
  <c r="C61" s="1"/>
  <c r="N49"/>
  <c r="K49"/>
  <c r="M47"/>
  <c r="M48" s="1"/>
  <c r="L47"/>
  <c r="L48" s="1"/>
  <c r="J47"/>
  <c r="K47" s="1"/>
  <c r="I47"/>
  <c r="H47"/>
  <c r="G47"/>
  <c r="F47"/>
  <c r="D47"/>
  <c r="E47" s="1"/>
  <c r="C47"/>
  <c r="N46"/>
  <c r="K46"/>
  <c r="E46"/>
  <c r="N45"/>
  <c r="K45"/>
  <c r="E45"/>
  <c r="N42"/>
  <c r="E42"/>
  <c r="N41"/>
  <c r="K41"/>
  <c r="E41"/>
  <c r="N40"/>
  <c r="K40"/>
  <c r="E40"/>
  <c r="N39"/>
  <c r="K39"/>
  <c r="E39"/>
  <c r="N38"/>
  <c r="K38"/>
  <c r="E38"/>
  <c r="N37"/>
  <c r="K37"/>
  <c r="E37"/>
  <c r="N36"/>
  <c r="E36"/>
  <c r="N35"/>
  <c r="E35"/>
  <c r="N34"/>
  <c r="K34"/>
  <c r="E34"/>
  <c r="N33"/>
  <c r="K33"/>
  <c r="H33"/>
  <c r="E33"/>
  <c r="N32"/>
  <c r="K32"/>
  <c r="E32"/>
  <c r="N31"/>
  <c r="K31"/>
  <c r="E31"/>
  <c r="E30"/>
  <c r="N29"/>
  <c r="K29"/>
  <c r="E29"/>
  <c r="N28"/>
  <c r="K28"/>
  <c r="E28"/>
  <c r="N27"/>
  <c r="K27"/>
  <c r="E27"/>
  <c r="N26"/>
  <c r="K26"/>
  <c r="E26"/>
  <c r="N24"/>
  <c r="K24"/>
  <c r="E24"/>
  <c r="M23"/>
  <c r="N23" s="1"/>
  <c r="L23"/>
  <c r="J23"/>
  <c r="J48" s="1"/>
  <c r="I23"/>
  <c r="I48" s="1"/>
  <c r="H23"/>
  <c r="G23"/>
  <c r="G48" s="1"/>
  <c r="F23"/>
  <c r="F48" s="1"/>
  <c r="D23"/>
  <c r="E23" s="1"/>
  <c r="C23"/>
  <c r="C48" s="1"/>
  <c r="N22"/>
  <c r="K22"/>
  <c r="H22"/>
  <c r="E22"/>
  <c r="N21"/>
  <c r="K21"/>
  <c r="E21"/>
  <c r="N20"/>
  <c r="K20"/>
  <c r="H20"/>
  <c r="E20"/>
  <c r="N19"/>
  <c r="K19"/>
  <c r="E19"/>
  <c r="N18"/>
  <c r="K18"/>
  <c r="H18"/>
  <c r="E18"/>
  <c r="N17"/>
  <c r="K17"/>
  <c r="E17"/>
  <c r="N16"/>
  <c r="K16"/>
  <c r="E16"/>
  <c r="N15"/>
  <c r="K15"/>
  <c r="E15"/>
  <c r="N14"/>
  <c r="K14"/>
  <c r="E14"/>
  <c r="N13"/>
  <c r="K13"/>
  <c r="E13"/>
  <c r="N12"/>
  <c r="K12"/>
  <c r="E12"/>
  <c r="N11"/>
  <c r="K11"/>
  <c r="E11"/>
  <c r="N10"/>
  <c r="K10"/>
  <c r="E10"/>
  <c r="N8"/>
  <c r="K8"/>
  <c r="E8"/>
  <c r="N7"/>
  <c r="K7"/>
  <c r="E7"/>
  <c r="N6"/>
  <c r="K6"/>
  <c r="E6"/>
  <c r="N5"/>
  <c r="K5"/>
  <c r="E5"/>
  <c r="F60" l="1"/>
  <c r="F58"/>
  <c r="F64" s="1"/>
  <c r="J60"/>
  <c r="J58"/>
  <c r="K48"/>
  <c r="K60" s="1"/>
  <c r="I60"/>
  <c r="I58"/>
  <c r="I64" s="1"/>
  <c r="C60"/>
  <c r="C58"/>
  <c r="C64" s="1"/>
  <c r="L60"/>
  <c r="L58"/>
  <c r="L64" s="1"/>
  <c r="M64"/>
  <c r="M60"/>
  <c r="M58"/>
  <c r="N58" s="1"/>
  <c r="N64" s="1"/>
  <c r="N48"/>
  <c r="N60" s="1"/>
  <c r="G60"/>
  <c r="G58"/>
  <c r="H48"/>
  <c r="H60" s="1"/>
  <c r="D48"/>
  <c r="L61"/>
  <c r="K23"/>
  <c r="K50"/>
  <c r="K61" s="1"/>
  <c r="N47"/>
  <c r="J62"/>
  <c r="E48" l="1"/>
  <c r="E60" s="1"/>
  <c r="D60"/>
  <c r="D58"/>
  <c r="J64"/>
  <c r="K58"/>
  <c r="K64" s="1"/>
  <c r="G64"/>
  <c r="H58"/>
  <c r="H64" s="1"/>
  <c r="E58" l="1"/>
  <c r="E64" s="1"/>
  <c r="D64"/>
</calcChain>
</file>

<file path=xl/sharedStrings.xml><?xml version="1.0" encoding="utf-8"?>
<sst xmlns="http://schemas.openxmlformats.org/spreadsheetml/2006/main" count="83" uniqueCount="72">
  <si>
    <t>S.No.</t>
  </si>
  <si>
    <t>Name of the Bank</t>
  </si>
  <si>
    <t>Target</t>
  </si>
  <si>
    <t xml:space="preserve"> Achvmt</t>
  </si>
  <si>
    <t>% of achvmt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</si>
  <si>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</si>
  <si>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</si>
  <si>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</si>
  <si>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</si>
  <si>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</si>
  <si>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</si>
  <si>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</si>
  <si>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Corporation Bank</t>
  </si>
  <si>
    <t>Indian Bank</t>
  </si>
  <si>
    <t>Indian Overseas Bank</t>
  </si>
  <si>
    <t>Oriental Bank of Commerce</t>
  </si>
  <si>
    <t>Punjab National Bank</t>
  </si>
  <si>
    <t>Punjab &amp; Sind Bank</t>
  </si>
  <si>
    <t>Syndicate Bank</t>
  </si>
  <si>
    <t>UCO Bank</t>
  </si>
  <si>
    <t>Union Bank of India</t>
  </si>
  <si>
    <t>United Bank of India</t>
  </si>
  <si>
    <t>State Bank of India</t>
  </si>
  <si>
    <t>Axis Bank</t>
  </si>
  <si>
    <t>Catholic Syrian Bank Ltd</t>
  </si>
  <si>
    <t>City Union Bank Ltd</t>
  </si>
  <si>
    <t>DCB Bank Limited</t>
  </si>
  <si>
    <t>Dhanalakshmi Bank</t>
  </si>
  <si>
    <t>Federal Bank Ltd</t>
  </si>
  <si>
    <t>HDFC Bank Ltd</t>
  </si>
  <si>
    <t>ICICI Bank Ltd.</t>
  </si>
  <si>
    <t>IDBI Bank Limited</t>
  </si>
  <si>
    <t>IDFC First Bank</t>
  </si>
  <si>
    <t>Indus Ind Bank</t>
  </si>
  <si>
    <t>Karnataka Bank Ltd</t>
  </si>
  <si>
    <t>Karur Vysya Bank Ltd</t>
  </si>
  <si>
    <t>Kotak Mahindra Bank</t>
  </si>
  <si>
    <t>KBS Local Area Bank</t>
  </si>
  <si>
    <t>RBL Bank</t>
  </si>
  <si>
    <t>Standard Chartered Bank</t>
  </si>
  <si>
    <t>Tamilnad Mercantile Bank</t>
  </si>
  <si>
    <t>Yes Bank</t>
  </si>
  <si>
    <t>Private Sector Banks Total</t>
  </si>
  <si>
    <t>Commercial Banks Total</t>
  </si>
  <si>
    <t>A.P.State Co-op Bank</t>
  </si>
  <si>
    <t>Co-operative Banks Total</t>
  </si>
  <si>
    <t>APGB</t>
  </si>
  <si>
    <t>APGVB</t>
  </si>
  <si>
    <t>CGGB</t>
  </si>
  <si>
    <t>SGB</t>
  </si>
  <si>
    <t>Regional Rural Banks Total</t>
  </si>
  <si>
    <t>A.P.S.F.C</t>
  </si>
  <si>
    <t>Others Total</t>
  </si>
  <si>
    <t>Grand Total</t>
  </si>
  <si>
    <t>CONSOLIDATION</t>
  </si>
  <si>
    <t>Commercial Banks</t>
  </si>
  <si>
    <t>Co-operative Banks</t>
  </si>
  <si>
    <t>Regional Rural Banks</t>
  </si>
  <si>
    <t>Others</t>
  </si>
  <si>
    <t xml:space="preserve">SLBC OF A.P.                                                                                      </t>
  </si>
  <si>
    <t xml:space="preserve"> CONVENOR:UNION BANK OF INDIA</t>
  </si>
  <si>
    <t xml:space="preserve">                                                ANNUAL CREDIT PLAN 2019-20 - BANK-WISE ACHIEVEMENT AS ON 31.03.2020                       ( amount in crores )</t>
  </si>
  <si>
    <t>MSME</t>
  </si>
  <si>
    <t>Export Credit</t>
  </si>
  <si>
    <t>Others' Under Priority Sector</t>
  </si>
  <si>
    <t>Total Priority Sector</t>
  </si>
  <si>
    <t>Public Sector Banks Total</t>
  </si>
  <si>
    <t>NA</t>
  </si>
  <si>
    <t>Coastal Local Area Bank</t>
  </si>
  <si>
    <t>Equitas Small Finance Bank Ltd</t>
  </si>
  <si>
    <t>Laxmi Vilas Bank</t>
  </si>
  <si>
    <t>South Indian Bank</t>
  </si>
</sst>
</file>

<file path=xl/styles.xml><?xml version="1.0" encoding="utf-8"?>
<styleSheet xmlns="http://schemas.openxmlformats.org/spreadsheetml/2006/main">
  <numFmts count="3">
    <numFmt numFmtId="164" formatCode="#0.00;#0.00;\-"/>
    <numFmt numFmtId="165" formatCode="#0;#0;\-"/>
    <numFmt numFmtId="167" formatCode="[$-409]General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5" fillId="0" borderId="0"/>
    <xf numFmtId="167" fontId="6" fillId="0" borderId="0"/>
    <xf numFmtId="0" fontId="4" fillId="0" borderId="0"/>
    <xf numFmtId="0" fontId="4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1" fillId="0" borderId="0"/>
    <xf numFmtId="0" fontId="8" fillId="0" borderId="0"/>
    <xf numFmtId="0" fontId="8" fillId="0" borderId="0"/>
  </cellStyleXfs>
  <cellXfs count="34">
    <xf numFmtId="0" fontId="0" fillId="0" borderId="0" xfId="0"/>
    <xf numFmtId="165" fontId="2" fillId="2" borderId="1" xfId="0" applyNumberFormat="1" applyFont="1" applyFill="1" applyBorder="1" applyAlignment="1" applyProtection="1">
      <alignment horizontal="left"/>
      <protection locked="0"/>
    </xf>
    <xf numFmtId="165" fontId="2" fillId="2" borderId="2" xfId="0" applyNumberFormat="1" applyFont="1" applyFill="1" applyBorder="1" applyAlignment="1" applyProtection="1">
      <protection locked="0"/>
    </xf>
    <xf numFmtId="164" fontId="2" fillId="2" borderId="2" xfId="0" applyNumberFormat="1" applyFont="1" applyFill="1" applyBorder="1" applyAlignment="1" applyProtection="1">
      <protection locked="0"/>
    </xf>
    <xf numFmtId="164" fontId="2" fillId="2" borderId="3" xfId="0" applyNumberFormat="1" applyFont="1" applyFill="1" applyBorder="1" applyAlignment="1" applyProtection="1">
      <alignment horizontal="right"/>
      <protection locked="0"/>
    </xf>
    <xf numFmtId="165" fontId="2" fillId="2" borderId="0" xfId="0" applyNumberFormat="1" applyFont="1" applyFill="1" applyAlignment="1" applyProtection="1">
      <protection locked="0"/>
    </xf>
    <xf numFmtId="165" fontId="2" fillId="3" borderId="4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0" xfId="0" applyNumberFormat="1" applyFont="1" applyFill="1" applyAlignment="1" applyProtection="1">
      <alignment horizontal="center"/>
      <protection locked="0"/>
    </xf>
    <xf numFmtId="165" fontId="3" fillId="2" borderId="4" xfId="0" applyNumberFormat="1" applyFont="1" applyFill="1" applyBorder="1" applyAlignment="1">
      <alignment horizontal="center"/>
    </xf>
    <xf numFmtId="165" fontId="2" fillId="2" borderId="4" xfId="0" applyNumberFormat="1" applyFont="1" applyFill="1" applyBorder="1" applyAlignment="1" applyProtection="1">
      <alignment horizontal="left" wrapText="1"/>
    </xf>
    <xf numFmtId="165" fontId="2" fillId="2" borderId="4" xfId="0" applyNumberFormat="1" applyFont="1" applyFill="1" applyBorder="1" applyAlignment="1" applyProtection="1">
      <protection locked="0"/>
    </xf>
    <xf numFmtId="164" fontId="2" fillId="2" borderId="4" xfId="0" applyNumberFormat="1" applyFont="1" applyFill="1" applyBorder="1" applyAlignment="1" applyProtection="1">
      <protection locked="0"/>
    </xf>
    <xf numFmtId="165" fontId="2" fillId="2" borderId="4" xfId="0" applyNumberFormat="1" applyFont="1" applyFill="1" applyBorder="1" applyAlignment="1" applyProtection="1">
      <alignment wrapText="1"/>
    </xf>
    <xf numFmtId="165" fontId="2" fillId="3" borderId="4" xfId="0" applyNumberFormat="1" applyFont="1" applyFill="1" applyBorder="1" applyAlignment="1" applyProtection="1">
      <protection locked="0"/>
    </xf>
    <xf numFmtId="164" fontId="2" fillId="3" borderId="4" xfId="0" applyNumberFormat="1" applyFont="1" applyFill="1" applyBorder="1" applyAlignment="1" applyProtection="1">
      <protection locked="0"/>
    </xf>
    <xf numFmtId="165" fontId="2" fillId="2" borderId="4" xfId="0" applyNumberFormat="1" applyFont="1" applyFill="1" applyBorder="1" applyAlignment="1">
      <alignment horizontal="center" wrapText="1"/>
    </xf>
    <xf numFmtId="165" fontId="2" fillId="2" borderId="4" xfId="0" applyNumberFormat="1" applyFont="1" applyFill="1" applyBorder="1" applyAlignment="1">
      <alignment wrapText="1"/>
    </xf>
    <xf numFmtId="164" fontId="2" fillId="2" borderId="4" xfId="0" applyNumberFormat="1" applyFont="1" applyFill="1" applyBorder="1" applyAlignment="1" applyProtection="1">
      <alignment horizontal="right"/>
      <protection locked="0"/>
    </xf>
    <xf numFmtId="165" fontId="2" fillId="0" borderId="4" xfId="0" applyNumberFormat="1" applyFont="1" applyBorder="1"/>
    <xf numFmtId="164" fontId="2" fillId="2" borderId="4" xfId="0" applyNumberFormat="1" applyFont="1" applyFill="1" applyBorder="1" applyAlignment="1"/>
    <xf numFmtId="164" fontId="2" fillId="2" borderId="0" xfId="0" applyNumberFormat="1" applyFont="1" applyFill="1" applyAlignment="1" applyProtection="1">
      <protection locked="0"/>
    </xf>
    <xf numFmtId="165" fontId="2" fillId="2" borderId="4" xfId="0" applyNumberFormat="1" applyFont="1" applyFill="1" applyBorder="1" applyAlignment="1" applyProtection="1">
      <alignment horizontal="center" wrapText="1"/>
      <protection locked="0"/>
    </xf>
    <xf numFmtId="165" fontId="2" fillId="3" borderId="4" xfId="0" applyNumberFormat="1" applyFont="1" applyFill="1" applyBorder="1" applyAlignment="1" applyProtection="1">
      <alignment horizontal="center" vertical="center"/>
      <protection locked="0"/>
    </xf>
    <xf numFmtId="165" fontId="2" fillId="3" borderId="5" xfId="0" applyNumberFormat="1" applyFont="1" applyFill="1" applyBorder="1" applyAlignment="1" applyProtection="1">
      <alignment horizontal="center" vertical="center"/>
      <protection locked="0"/>
    </xf>
    <xf numFmtId="165" fontId="2" fillId="3" borderId="9" xfId="0" applyNumberFormat="1" applyFont="1" applyFill="1" applyBorder="1" applyAlignment="1" applyProtection="1">
      <alignment horizontal="center" vertical="center"/>
      <protection locked="0"/>
    </xf>
    <xf numFmtId="165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7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8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4" xfId="0" applyNumberFormat="1" applyFont="1" applyFill="1" applyBorder="1" applyAlignment="1">
      <alignment horizont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horizontal="center" vertical="center" wrapText="1"/>
    </xf>
    <xf numFmtId="165" fontId="2" fillId="3" borderId="4" xfId="0" applyNumberFormat="1" applyFont="1" applyFill="1" applyBorder="1" applyAlignment="1">
      <alignment horizontal="center" wrapText="1"/>
    </xf>
  </cellXfs>
  <cellStyles count="14">
    <cellStyle name="Excel Built-in Normal" xfId="1"/>
    <cellStyle name="Excel Built-in Normal 2" xfId="2"/>
    <cellStyle name="Excel Built-in Normal 3" xfId="3"/>
    <cellStyle name="Normal" xfId="0" builtinId="0"/>
    <cellStyle name="Normal 15" xfId="4"/>
    <cellStyle name="Normal 17" xfId="5"/>
    <cellStyle name="Normal 2" xfId="6"/>
    <cellStyle name="Normal 2 10" xfId="7"/>
    <cellStyle name="Normal 2 2" xfId="8"/>
    <cellStyle name="Normal 2 2 2" xfId="9"/>
    <cellStyle name="Normal 3" xfId="10"/>
    <cellStyle name="Normal 6 3" xfId="11"/>
    <cellStyle name="Normal 7" xfId="12"/>
    <cellStyle name="Normal 8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7"/>
  <sheetViews>
    <sheetView tabSelected="1" topLeftCell="A43" zoomScaleSheetLayoutView="85" workbookViewId="0">
      <selection activeCell="C65" sqref="C65"/>
    </sheetView>
  </sheetViews>
  <sheetFormatPr defaultColWidth="9.140625" defaultRowHeight="15"/>
  <cols>
    <col min="1" max="1" width="5.5703125" style="8" customWidth="1"/>
    <col min="2" max="2" width="25.42578125" style="5" customWidth="1"/>
    <col min="3" max="3" width="9" style="5" customWidth="1"/>
    <col min="4" max="4" width="8.5703125" style="21" bestFit="1" customWidth="1"/>
    <col min="5" max="5" width="9" style="21" customWidth="1"/>
    <col min="6" max="6" width="6.28515625" style="5" customWidth="1"/>
    <col min="7" max="7" width="8" style="21" customWidth="1"/>
    <col min="8" max="8" width="8.5703125" style="21" customWidth="1"/>
    <col min="9" max="9" width="9" style="5" customWidth="1"/>
    <col min="10" max="11" width="9" style="21" customWidth="1"/>
    <col min="12" max="12" width="8" style="5" customWidth="1"/>
    <col min="13" max="13" width="10.28515625" style="21" customWidth="1"/>
    <col min="14" max="14" width="9" style="21" customWidth="1"/>
    <col min="15" max="16384" width="9.140625" style="5"/>
  </cols>
  <sheetData>
    <row r="1" spans="1:14">
      <c r="A1" s="1" t="s">
        <v>59</v>
      </c>
      <c r="B1" s="2"/>
      <c r="C1" s="2"/>
      <c r="D1" s="3"/>
      <c r="E1" s="3"/>
      <c r="F1" s="2"/>
      <c r="G1" s="3"/>
      <c r="H1" s="3"/>
      <c r="I1" s="2"/>
      <c r="J1" s="3"/>
      <c r="K1" s="3"/>
      <c r="L1" s="2"/>
      <c r="M1" s="3"/>
      <c r="N1" s="4" t="s">
        <v>60</v>
      </c>
    </row>
    <row r="2" spans="1:14">
      <c r="A2" s="22" t="s">
        <v>61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5" customHeight="1">
      <c r="A3" s="23" t="s">
        <v>0</v>
      </c>
      <c r="B3" s="24" t="s">
        <v>1</v>
      </c>
      <c r="C3" s="26" t="s">
        <v>62</v>
      </c>
      <c r="D3" s="27"/>
      <c r="E3" s="28"/>
      <c r="F3" s="26" t="s">
        <v>63</v>
      </c>
      <c r="G3" s="27"/>
      <c r="H3" s="28"/>
      <c r="I3" s="26" t="s">
        <v>64</v>
      </c>
      <c r="J3" s="27"/>
      <c r="K3" s="28"/>
      <c r="L3" s="25" t="s">
        <v>65</v>
      </c>
      <c r="M3" s="25"/>
      <c r="N3" s="25"/>
    </row>
    <row r="4" spans="1:14" s="8" customFormat="1" ht="30">
      <c r="A4" s="23"/>
      <c r="B4" s="25"/>
      <c r="C4" s="6" t="s">
        <v>2</v>
      </c>
      <c r="D4" s="7" t="s">
        <v>3</v>
      </c>
      <c r="E4" s="7" t="s">
        <v>4</v>
      </c>
      <c r="F4" s="6" t="s">
        <v>2</v>
      </c>
      <c r="G4" s="7" t="s">
        <v>3</v>
      </c>
      <c r="H4" s="7" t="s">
        <v>4</v>
      </c>
      <c r="I4" s="6" t="s">
        <v>2</v>
      </c>
      <c r="J4" s="7" t="s">
        <v>3</v>
      </c>
      <c r="K4" s="7" t="s">
        <v>4</v>
      </c>
      <c r="L4" s="6" t="s">
        <v>2</v>
      </c>
      <c r="M4" s="7" t="s">
        <v>3</v>
      </c>
      <c r="N4" s="7" t="s">
        <v>4</v>
      </c>
    </row>
    <row r="5" spans="1:14" ht="15.75">
      <c r="A5" s="9">
        <v>1</v>
      </c>
      <c r="B5" s="10" t="s">
        <v>5</v>
      </c>
      <c r="C5" s="11">
        <v>57.880888164540501</v>
      </c>
      <c r="D5" s="12">
        <v>17.84</v>
      </c>
      <c r="E5" s="12">
        <f>D5/C5%</f>
        <v>30.821918193939009</v>
      </c>
      <c r="F5" s="11">
        <v>0</v>
      </c>
      <c r="G5" s="12">
        <v>0</v>
      </c>
      <c r="H5" s="12">
        <v>0</v>
      </c>
      <c r="I5" s="11">
        <v>133.58973061801308</v>
      </c>
      <c r="J5" s="12">
        <v>18.87</v>
      </c>
      <c r="K5" s="12">
        <f>J5/I5%</f>
        <v>14.125337264102241</v>
      </c>
      <c r="L5" s="11">
        <v>233.09580535730078</v>
      </c>
      <c r="M5" s="12">
        <v>48.269999999999996</v>
      </c>
      <c r="N5" s="12">
        <f>M5/L5%</f>
        <v>20.708223353058351</v>
      </c>
    </row>
    <row r="6" spans="1:14" ht="15.75">
      <c r="A6" s="9">
        <v>2</v>
      </c>
      <c r="B6" s="10" t="s">
        <v>6</v>
      </c>
      <c r="C6" s="11">
        <v>6878.72</v>
      </c>
      <c r="D6" s="12">
        <v>6325.8344999999999</v>
      </c>
      <c r="E6" s="12">
        <f t="shared" ref="E6:E58" si="0">D6/C6%</f>
        <v>91.962378175009306</v>
      </c>
      <c r="F6" s="11">
        <v>0</v>
      </c>
      <c r="G6" s="12">
        <v>0</v>
      </c>
      <c r="H6" s="12">
        <v>0</v>
      </c>
      <c r="I6" s="11">
        <v>2339.4496227378186</v>
      </c>
      <c r="J6" s="12">
        <v>624.32619999999997</v>
      </c>
      <c r="K6" s="12">
        <f t="shared" ref="K6:K58" si="1">J6/I6%</f>
        <v>26.686883698284625</v>
      </c>
      <c r="L6" s="11">
        <v>28417.324196723661</v>
      </c>
      <c r="M6" s="12">
        <v>25326.467709231998</v>
      </c>
      <c r="N6" s="12">
        <f t="shared" ref="N6:N58" si="2">M6/L6%</f>
        <v>89.12333734839109</v>
      </c>
    </row>
    <row r="7" spans="1:14" ht="15.75">
      <c r="A7" s="9">
        <v>3</v>
      </c>
      <c r="B7" s="10" t="s">
        <v>7</v>
      </c>
      <c r="C7" s="11">
        <v>325.52999999999997</v>
      </c>
      <c r="D7" s="12">
        <v>147.68581</v>
      </c>
      <c r="E7" s="12">
        <f t="shared" si="0"/>
        <v>45.367803274659792</v>
      </c>
      <c r="F7" s="11">
        <v>0</v>
      </c>
      <c r="G7" s="12">
        <v>0</v>
      </c>
      <c r="H7" s="12">
        <v>0</v>
      </c>
      <c r="I7" s="11">
        <v>1602.22</v>
      </c>
      <c r="J7" s="12">
        <v>1567.6422399999999</v>
      </c>
      <c r="K7" s="12">
        <f t="shared" si="1"/>
        <v>97.841884385415227</v>
      </c>
      <c r="L7" s="11">
        <v>4691.46</v>
      </c>
      <c r="M7" s="12">
        <v>3778.7574500000001</v>
      </c>
      <c r="N7" s="12">
        <f t="shared" si="2"/>
        <v>80.545447472641783</v>
      </c>
    </row>
    <row r="8" spans="1:14" ht="15.75">
      <c r="A8" s="9">
        <v>4</v>
      </c>
      <c r="B8" s="10" t="s">
        <v>8</v>
      </c>
      <c r="C8" s="11">
        <v>451.54000006328403</v>
      </c>
      <c r="D8" s="12">
        <v>442.65</v>
      </c>
      <c r="E8" s="12">
        <f t="shared" si="0"/>
        <v>98.031182162812129</v>
      </c>
      <c r="F8" s="11">
        <v>0</v>
      </c>
      <c r="G8" s="12">
        <v>0</v>
      </c>
      <c r="H8" s="12">
        <v>0</v>
      </c>
      <c r="I8" s="11">
        <v>573.12813725796252</v>
      </c>
      <c r="J8" s="12">
        <v>245.08</v>
      </c>
      <c r="K8" s="12">
        <f t="shared" si="1"/>
        <v>42.761816087506197</v>
      </c>
      <c r="L8" s="11">
        <v>2592.2210589239016</v>
      </c>
      <c r="M8" s="12">
        <v>2486.73</v>
      </c>
      <c r="N8" s="12">
        <f t="shared" si="2"/>
        <v>95.930475969217937</v>
      </c>
    </row>
    <row r="9" spans="1:14" ht="15.75">
      <c r="A9" s="9">
        <v>5</v>
      </c>
      <c r="B9" s="10" t="s">
        <v>9</v>
      </c>
      <c r="C9" s="11">
        <v>232.1944673966</v>
      </c>
      <c r="D9" s="12">
        <v>241.5</v>
      </c>
      <c r="E9" s="12">
        <v>104.00764613719484</v>
      </c>
      <c r="F9" s="11">
        <v>0</v>
      </c>
      <c r="G9" s="12">
        <v>0</v>
      </c>
      <c r="H9" s="12">
        <v>0</v>
      </c>
      <c r="I9" s="11">
        <v>72.328749255431347</v>
      </c>
      <c r="J9" s="12">
        <v>13.55</v>
      </c>
      <c r="K9" s="12">
        <v>18.733906143112929</v>
      </c>
      <c r="L9" s="11">
        <v>342.76657646694173</v>
      </c>
      <c r="M9" s="12">
        <v>282.32</v>
      </c>
      <c r="N9" s="12">
        <v>82.365090234294897</v>
      </c>
    </row>
    <row r="10" spans="1:14" ht="15.75">
      <c r="A10" s="9">
        <v>6</v>
      </c>
      <c r="B10" s="10" t="s">
        <v>10</v>
      </c>
      <c r="C10" s="11">
        <v>802.20926889440295</v>
      </c>
      <c r="D10" s="12">
        <v>597.77</v>
      </c>
      <c r="E10" s="12">
        <f t="shared" si="0"/>
        <v>74.515469114915717</v>
      </c>
      <c r="F10" s="11">
        <v>0</v>
      </c>
      <c r="G10" s="12">
        <v>0</v>
      </c>
      <c r="H10" s="12">
        <v>0</v>
      </c>
      <c r="I10" s="11">
        <v>876.44386588483417</v>
      </c>
      <c r="J10" s="12">
        <v>251.41</v>
      </c>
      <c r="K10" s="12">
        <f t="shared" si="1"/>
        <v>28.685236988473097</v>
      </c>
      <c r="L10" s="11">
        <v>8917.6501439555541</v>
      </c>
      <c r="M10" s="12">
        <v>5449.6</v>
      </c>
      <c r="N10" s="12">
        <f t="shared" si="2"/>
        <v>61.110269095875864</v>
      </c>
    </row>
    <row r="11" spans="1:14" ht="15.75">
      <c r="A11" s="9">
        <v>7</v>
      </c>
      <c r="B11" s="10" t="s">
        <v>11</v>
      </c>
      <c r="C11" s="11">
        <v>541.32099451275997</v>
      </c>
      <c r="D11" s="12">
        <v>310.04660000000001</v>
      </c>
      <c r="E11" s="12">
        <f t="shared" si="0"/>
        <v>57.275923738940008</v>
      </c>
      <c r="F11" s="11">
        <v>0</v>
      </c>
      <c r="G11" s="12">
        <v>0</v>
      </c>
      <c r="H11" s="12">
        <v>0</v>
      </c>
      <c r="I11" s="11">
        <v>176.97148569921961</v>
      </c>
      <c r="J11" s="12">
        <v>82.2727</v>
      </c>
      <c r="K11" s="12">
        <f t="shared" si="1"/>
        <v>46.489240724254593</v>
      </c>
      <c r="L11" s="11">
        <v>2109.2877406975276</v>
      </c>
      <c r="M11" s="12">
        <v>1868.4724000000001</v>
      </c>
      <c r="N11" s="12">
        <f t="shared" si="2"/>
        <v>88.583096746303028</v>
      </c>
    </row>
    <row r="12" spans="1:14" ht="15.75">
      <c r="A12" s="9">
        <v>8</v>
      </c>
      <c r="B12" s="10" t="s">
        <v>12</v>
      </c>
      <c r="C12" s="11">
        <v>251.44649683160301</v>
      </c>
      <c r="D12" s="12">
        <v>824.66</v>
      </c>
      <c r="E12" s="12">
        <f t="shared" si="0"/>
        <v>327.96639062038133</v>
      </c>
      <c r="F12" s="11">
        <v>0</v>
      </c>
      <c r="G12" s="12">
        <v>0</v>
      </c>
      <c r="H12" s="12">
        <v>0</v>
      </c>
      <c r="I12" s="11">
        <v>128.83939732545872</v>
      </c>
      <c r="J12" s="12">
        <v>52.59</v>
      </c>
      <c r="K12" s="12">
        <f t="shared" si="1"/>
        <v>40.818259858165447</v>
      </c>
      <c r="L12" s="11">
        <v>1125.5233720916867</v>
      </c>
      <c r="M12" s="12">
        <v>2569.17</v>
      </c>
      <c r="N12" s="12">
        <f t="shared" si="2"/>
        <v>228.26447355112867</v>
      </c>
    </row>
    <row r="13" spans="1:14" ht="15.75">
      <c r="A13" s="9">
        <v>9</v>
      </c>
      <c r="B13" s="10" t="s">
        <v>13</v>
      </c>
      <c r="C13" s="11">
        <v>1216.4974125446799</v>
      </c>
      <c r="D13" s="12">
        <v>726.53020000000004</v>
      </c>
      <c r="E13" s="12">
        <f t="shared" si="0"/>
        <v>59.723119219813043</v>
      </c>
      <c r="F13" s="11">
        <v>26.160000000000004</v>
      </c>
      <c r="G13" s="12">
        <v>0</v>
      </c>
      <c r="H13" s="12">
        <v>0</v>
      </c>
      <c r="I13" s="11">
        <v>1559.4580418181818</v>
      </c>
      <c r="J13" s="12">
        <v>220.35130000000001</v>
      </c>
      <c r="K13" s="12">
        <f t="shared" si="1"/>
        <v>14.129992221085415</v>
      </c>
      <c r="L13" s="11">
        <v>7911.8270641426006</v>
      </c>
      <c r="M13" s="12">
        <v>7531.5831000000007</v>
      </c>
      <c r="N13" s="12">
        <f t="shared" si="2"/>
        <v>95.193980340319698</v>
      </c>
    </row>
    <row r="14" spans="1:14" ht="15.75">
      <c r="A14" s="9">
        <v>10</v>
      </c>
      <c r="B14" s="10" t="s">
        <v>14</v>
      </c>
      <c r="C14" s="11">
        <v>2042.46</v>
      </c>
      <c r="D14" s="12">
        <v>735.84</v>
      </c>
      <c r="E14" s="12">
        <f t="shared" si="0"/>
        <v>36.027143738433068</v>
      </c>
      <c r="F14" s="11">
        <v>0</v>
      </c>
      <c r="G14" s="12">
        <v>7.24</v>
      </c>
      <c r="H14" s="12">
        <v>0</v>
      </c>
      <c r="I14" s="11">
        <v>394.34419740139208</v>
      </c>
      <c r="J14" s="12">
        <v>163.16999999999999</v>
      </c>
      <c r="K14" s="12">
        <f t="shared" si="1"/>
        <v>41.377558253738869</v>
      </c>
      <c r="L14" s="11">
        <v>4517.6199806714103</v>
      </c>
      <c r="M14" s="12">
        <v>3623.42</v>
      </c>
      <c r="N14" s="12">
        <f t="shared" si="2"/>
        <v>80.206392204363468</v>
      </c>
    </row>
    <row r="15" spans="1:14" ht="17.25" customHeight="1">
      <c r="A15" s="9">
        <v>11</v>
      </c>
      <c r="B15" s="10" t="s">
        <v>15</v>
      </c>
      <c r="C15" s="11">
        <v>52.266682890884098</v>
      </c>
      <c r="D15" s="12">
        <v>46.467199999999998</v>
      </c>
      <c r="E15" s="12">
        <f t="shared" si="0"/>
        <v>88.904054035739094</v>
      </c>
      <c r="F15" s="11">
        <v>0</v>
      </c>
      <c r="G15" s="12">
        <v>0</v>
      </c>
      <c r="H15" s="12">
        <v>0</v>
      </c>
      <c r="I15" s="11">
        <v>39.57689287773325</v>
      </c>
      <c r="J15" s="12">
        <v>12.2178</v>
      </c>
      <c r="K15" s="12">
        <f t="shared" si="1"/>
        <v>30.871043964327928</v>
      </c>
      <c r="L15" s="11">
        <v>252.88486608111282</v>
      </c>
      <c r="M15" s="12">
        <v>114.605</v>
      </c>
      <c r="N15" s="12">
        <f t="shared" si="2"/>
        <v>45.319042525558039</v>
      </c>
    </row>
    <row r="16" spans="1:14" ht="15.75">
      <c r="A16" s="9">
        <v>12</v>
      </c>
      <c r="B16" s="10" t="s">
        <v>16</v>
      </c>
      <c r="C16" s="11">
        <v>427.41446953062598</v>
      </c>
      <c r="D16" s="12">
        <v>306.75779999999997</v>
      </c>
      <c r="E16" s="12">
        <f t="shared" si="0"/>
        <v>71.770569755598686</v>
      </c>
      <c r="F16" s="11">
        <v>0</v>
      </c>
      <c r="G16" s="12">
        <v>0</v>
      </c>
      <c r="H16" s="12">
        <v>0</v>
      </c>
      <c r="I16" s="11">
        <v>68.301347365534681</v>
      </c>
      <c r="J16" s="12">
        <v>72.718400000000003</v>
      </c>
      <c r="K16" s="12">
        <f t="shared" si="1"/>
        <v>106.46700658894204</v>
      </c>
      <c r="L16" s="11">
        <v>750.00409043490595</v>
      </c>
      <c r="M16" s="12">
        <v>761.05909999999994</v>
      </c>
      <c r="N16" s="12">
        <f t="shared" si="2"/>
        <v>101.47399323631468</v>
      </c>
    </row>
    <row r="17" spans="1:14" ht="15.75">
      <c r="A17" s="9">
        <v>13</v>
      </c>
      <c r="B17" s="10" t="s">
        <v>17</v>
      </c>
      <c r="C17" s="11">
        <v>25.433564973949402</v>
      </c>
      <c r="D17" s="12">
        <v>875.21</v>
      </c>
      <c r="E17" s="12">
        <f t="shared" si="0"/>
        <v>3441.1613192898562</v>
      </c>
      <c r="F17" s="11">
        <v>0</v>
      </c>
      <c r="G17" s="12">
        <v>0</v>
      </c>
      <c r="H17" s="12">
        <v>0</v>
      </c>
      <c r="I17" s="11">
        <v>30.941050491457496</v>
      </c>
      <c r="J17" s="12">
        <v>155.25</v>
      </c>
      <c r="K17" s="12">
        <f t="shared" si="1"/>
        <v>501.76059808590833</v>
      </c>
      <c r="L17" s="11">
        <v>57.28468646854904</v>
      </c>
      <c r="M17" s="12">
        <v>1036.0999999999999</v>
      </c>
      <c r="N17" s="12">
        <f t="shared" si="2"/>
        <v>1808.6858179259634</v>
      </c>
    </row>
    <row r="18" spans="1:14" ht="15.75">
      <c r="A18" s="9">
        <v>14</v>
      </c>
      <c r="B18" s="10" t="s">
        <v>18</v>
      </c>
      <c r="C18" s="11">
        <v>3611.7500533227599</v>
      </c>
      <c r="D18" s="12">
        <v>713.36</v>
      </c>
      <c r="E18" s="12">
        <f t="shared" si="0"/>
        <v>19.751089900136325</v>
      </c>
      <c r="F18" s="11">
        <v>29.7</v>
      </c>
      <c r="G18" s="12">
        <v>0</v>
      </c>
      <c r="H18" s="12">
        <f t="shared" ref="H18:H58" si="3">G18/F18%</f>
        <v>0</v>
      </c>
      <c r="I18" s="11">
        <v>673.32328090416888</v>
      </c>
      <c r="J18" s="12">
        <v>130.16999999999999</v>
      </c>
      <c r="K18" s="12">
        <f t="shared" si="1"/>
        <v>19.332466838990303</v>
      </c>
      <c r="L18" s="11">
        <v>12926.887993640081</v>
      </c>
      <c r="M18" s="12">
        <v>8076.65</v>
      </c>
      <c r="N18" s="12">
        <f t="shared" si="2"/>
        <v>62.479461444809004</v>
      </c>
    </row>
    <row r="19" spans="1:14" ht="15.75">
      <c r="A19" s="9">
        <v>15</v>
      </c>
      <c r="B19" s="10" t="s">
        <v>19</v>
      </c>
      <c r="C19" s="11">
        <v>286.46915189608001</v>
      </c>
      <c r="D19" s="12">
        <v>88.85</v>
      </c>
      <c r="E19" s="12">
        <f t="shared" si="0"/>
        <v>31.015555920042431</v>
      </c>
      <c r="F19" s="11">
        <v>0</v>
      </c>
      <c r="G19" s="12">
        <v>0</v>
      </c>
      <c r="H19" s="12">
        <v>0</v>
      </c>
      <c r="I19" s="11">
        <v>75.408050312873513</v>
      </c>
      <c r="J19" s="12">
        <v>46.15</v>
      </c>
      <c r="K19" s="12">
        <f t="shared" si="1"/>
        <v>61.200362306836311</v>
      </c>
      <c r="L19" s="11">
        <v>461.06694073855368</v>
      </c>
      <c r="M19" s="12">
        <v>194.04999999999998</v>
      </c>
      <c r="N19" s="12">
        <f t="shared" si="2"/>
        <v>42.087164108787263</v>
      </c>
    </row>
    <row r="20" spans="1:14" ht="15.75">
      <c r="A20" s="9">
        <v>16</v>
      </c>
      <c r="B20" s="10" t="s">
        <v>20</v>
      </c>
      <c r="C20" s="11">
        <v>2078.8890237962501</v>
      </c>
      <c r="D20" s="12">
        <v>517.25</v>
      </c>
      <c r="E20" s="12">
        <f t="shared" si="0"/>
        <v>24.881078021925962</v>
      </c>
      <c r="F20" s="11">
        <v>3.96</v>
      </c>
      <c r="G20" s="12">
        <v>578.64499999999998</v>
      </c>
      <c r="H20" s="12">
        <f t="shared" si="3"/>
        <v>14612.247474747475</v>
      </c>
      <c r="I20" s="11">
        <v>1232.2894711368908</v>
      </c>
      <c r="J20" s="12">
        <v>104.83</v>
      </c>
      <c r="K20" s="12">
        <f t="shared" si="1"/>
        <v>8.5069297803287647</v>
      </c>
      <c r="L20" s="11">
        <v>6683.0834002779138</v>
      </c>
      <c r="M20" s="12">
        <v>3696.4515000000001</v>
      </c>
      <c r="N20" s="12">
        <f t="shared" si="2"/>
        <v>55.310569666784112</v>
      </c>
    </row>
    <row r="21" spans="1:14" ht="15.75">
      <c r="A21" s="9">
        <v>17</v>
      </c>
      <c r="B21" s="10" t="s">
        <v>21</v>
      </c>
      <c r="C21" s="11">
        <v>66.848558796462299</v>
      </c>
      <c r="D21" s="12">
        <v>104.3999</v>
      </c>
      <c r="E21" s="12">
        <f t="shared" si="0"/>
        <v>156.17374836437756</v>
      </c>
      <c r="F21" s="11">
        <v>0</v>
      </c>
      <c r="G21" s="12">
        <v>0</v>
      </c>
      <c r="H21" s="12">
        <v>0</v>
      </c>
      <c r="I21" s="11">
        <v>70.031711678267598</v>
      </c>
      <c r="J21" s="12">
        <v>42.4039</v>
      </c>
      <c r="K21" s="12">
        <f t="shared" si="1"/>
        <v>60.549569593283096</v>
      </c>
      <c r="L21" s="11">
        <v>148.47086035420278</v>
      </c>
      <c r="M21" s="12">
        <v>152.39000000000001</v>
      </c>
      <c r="N21" s="12">
        <f t="shared" si="2"/>
        <v>102.63966924987668</v>
      </c>
    </row>
    <row r="22" spans="1:14" ht="15.75">
      <c r="A22" s="9">
        <v>18</v>
      </c>
      <c r="B22" s="13" t="s">
        <v>22</v>
      </c>
      <c r="C22" s="11">
        <v>7159.61</v>
      </c>
      <c r="D22" s="12">
        <v>13339.33</v>
      </c>
      <c r="E22" s="12">
        <f t="shared" si="0"/>
        <v>186.31363998877035</v>
      </c>
      <c r="F22" s="11">
        <v>132.24</v>
      </c>
      <c r="G22" s="12">
        <v>0</v>
      </c>
      <c r="H22" s="12">
        <f t="shared" si="3"/>
        <v>0</v>
      </c>
      <c r="I22" s="11">
        <v>4003.2561333333333</v>
      </c>
      <c r="J22" s="12">
        <v>1212.23</v>
      </c>
      <c r="K22" s="12">
        <f t="shared" si="1"/>
        <v>30.281100175087474</v>
      </c>
      <c r="L22" s="11">
        <v>28698.335033333336</v>
      </c>
      <c r="M22" s="12">
        <v>33369.910000000003</v>
      </c>
      <c r="N22" s="12">
        <f t="shared" si="2"/>
        <v>116.27820903631029</v>
      </c>
    </row>
    <row r="23" spans="1:14">
      <c r="A23" s="33" t="s">
        <v>66</v>
      </c>
      <c r="B23" s="33"/>
      <c r="C23" s="14">
        <f>SUM(C5:C22)</f>
        <v>26508.481033614884</v>
      </c>
      <c r="D23" s="15">
        <f>SUM(D5:D22)</f>
        <v>26361.98201</v>
      </c>
      <c r="E23" s="15">
        <f t="shared" si="0"/>
        <v>99.447350365231742</v>
      </c>
      <c r="F23" s="14">
        <f>SUM(F5:F22)</f>
        <v>192.06</v>
      </c>
      <c r="G23" s="15">
        <f>SUM(G5:G22)</f>
        <v>585.88499999999999</v>
      </c>
      <c r="H23" s="15">
        <f t="shared" si="3"/>
        <v>305.05310840362387</v>
      </c>
      <c r="I23" s="14">
        <f>SUM(I5:I22)</f>
        <v>14049.901166098571</v>
      </c>
      <c r="J23" s="15">
        <f>SUM(J5:J22)</f>
        <v>5015.23254</v>
      </c>
      <c r="K23" s="15">
        <f t="shared" si="1"/>
        <v>35.695856367313141</v>
      </c>
      <c r="L23" s="14">
        <f>SUM(L5:L22)</f>
        <v>110836.79381035926</v>
      </c>
      <c r="M23" s="15">
        <f>SUM(M5:M22)</f>
        <v>100366.006259232</v>
      </c>
      <c r="N23" s="15">
        <f t="shared" si="2"/>
        <v>90.552967844736926</v>
      </c>
    </row>
    <row r="24" spans="1:14">
      <c r="A24" s="16">
        <v>19</v>
      </c>
      <c r="B24" s="17" t="s">
        <v>23</v>
      </c>
      <c r="C24" s="11">
        <v>323.57015950012999</v>
      </c>
      <c r="D24" s="12">
        <v>232.53569999999999</v>
      </c>
      <c r="E24" s="12">
        <f t="shared" si="0"/>
        <v>71.865619610669498</v>
      </c>
      <c r="F24" s="11">
        <v>0</v>
      </c>
      <c r="G24" s="12">
        <v>0</v>
      </c>
      <c r="H24" s="12">
        <v>0</v>
      </c>
      <c r="I24" s="11">
        <v>65.574211406876188</v>
      </c>
      <c r="J24" s="12">
        <v>89.607299999999995</v>
      </c>
      <c r="K24" s="12">
        <f t="shared" si="1"/>
        <v>136.65021367013139</v>
      </c>
      <c r="L24" s="11">
        <v>969.50565768654019</v>
      </c>
      <c r="M24" s="12">
        <v>1335.5945999999999</v>
      </c>
      <c r="N24" s="12">
        <f t="shared" si="2"/>
        <v>137.76037193914172</v>
      </c>
    </row>
    <row r="25" spans="1:14">
      <c r="A25" s="16">
        <v>20</v>
      </c>
      <c r="B25" s="17" t="s">
        <v>24</v>
      </c>
      <c r="C25" s="11">
        <v>0</v>
      </c>
      <c r="D25" s="12">
        <v>0</v>
      </c>
      <c r="E25" s="18" t="s">
        <v>67</v>
      </c>
      <c r="F25" s="11">
        <v>0</v>
      </c>
      <c r="G25" s="12">
        <v>0</v>
      </c>
      <c r="H25" s="12">
        <v>0</v>
      </c>
      <c r="I25" s="11">
        <v>0</v>
      </c>
      <c r="J25" s="12">
        <v>0</v>
      </c>
      <c r="K25" s="12">
        <v>0</v>
      </c>
      <c r="L25" s="11">
        <v>14.4273333333333</v>
      </c>
      <c r="M25" s="12">
        <v>4.01</v>
      </c>
      <c r="N25" s="12">
        <v>27.794464211450553</v>
      </c>
    </row>
    <row r="26" spans="1:14">
      <c r="A26" s="16">
        <v>21</v>
      </c>
      <c r="B26" s="17" t="s">
        <v>25</v>
      </c>
      <c r="C26" s="11">
        <v>227.814992981692</v>
      </c>
      <c r="D26" s="12">
        <v>154.20526749999999</v>
      </c>
      <c r="E26" s="12">
        <f t="shared" si="0"/>
        <v>67.688814279397519</v>
      </c>
      <c r="F26" s="11">
        <v>0</v>
      </c>
      <c r="G26" s="12">
        <v>0</v>
      </c>
      <c r="H26" s="12">
        <v>0</v>
      </c>
      <c r="I26" s="11">
        <v>39.828336798143845</v>
      </c>
      <c r="J26" s="12">
        <v>10.7826</v>
      </c>
      <c r="K26" s="12">
        <f t="shared" si="1"/>
        <v>27.072684593001917</v>
      </c>
      <c r="L26" s="11">
        <v>611.35884018363674</v>
      </c>
      <c r="M26" s="12">
        <v>396.64703100000003</v>
      </c>
      <c r="N26" s="12">
        <f t="shared" si="2"/>
        <v>64.879577251366356</v>
      </c>
    </row>
    <row r="27" spans="1:14">
      <c r="A27" s="16">
        <v>22</v>
      </c>
      <c r="B27" s="17" t="s">
        <v>68</v>
      </c>
      <c r="C27" s="11">
        <v>182.86765877636</v>
      </c>
      <c r="D27" s="12">
        <v>256.81479999999999</v>
      </c>
      <c r="E27" s="12">
        <f t="shared" si="0"/>
        <v>140.437517338194</v>
      </c>
      <c r="F27" s="11">
        <v>0</v>
      </c>
      <c r="G27" s="12">
        <v>0</v>
      </c>
      <c r="H27" s="12">
        <v>0</v>
      </c>
      <c r="I27" s="11">
        <v>115.8073563636364</v>
      </c>
      <c r="J27" s="12">
        <v>20.3428</v>
      </c>
      <c r="K27" s="12">
        <f t="shared" si="1"/>
        <v>17.566068891274387</v>
      </c>
      <c r="L27" s="11">
        <v>389.14850873845825</v>
      </c>
      <c r="M27" s="12">
        <v>325.99860000000001</v>
      </c>
      <c r="N27" s="12">
        <f t="shared" si="2"/>
        <v>83.772285561834053</v>
      </c>
    </row>
    <row r="28" spans="1:14">
      <c r="A28" s="16">
        <v>23</v>
      </c>
      <c r="B28" s="17" t="s">
        <v>26</v>
      </c>
      <c r="C28" s="11">
        <v>62.843645489068599</v>
      </c>
      <c r="D28" s="12">
        <v>0</v>
      </c>
      <c r="E28" s="12">
        <f t="shared" si="0"/>
        <v>0</v>
      </c>
      <c r="F28" s="11">
        <v>0</v>
      </c>
      <c r="G28" s="12">
        <v>0</v>
      </c>
      <c r="H28" s="12">
        <v>0</v>
      </c>
      <c r="I28" s="11">
        <v>33.314840000000004</v>
      </c>
      <c r="J28" s="12">
        <v>0</v>
      </c>
      <c r="K28" s="12">
        <f t="shared" si="1"/>
        <v>0</v>
      </c>
      <c r="L28" s="11">
        <v>138.7289164790794</v>
      </c>
      <c r="M28" s="12">
        <v>18.840599999999998</v>
      </c>
      <c r="N28" s="12">
        <f t="shared" si="2"/>
        <v>13.580874469556747</v>
      </c>
    </row>
    <row r="29" spans="1:14">
      <c r="A29" s="16">
        <v>24</v>
      </c>
      <c r="B29" s="17" t="s">
        <v>27</v>
      </c>
      <c r="C29" s="11">
        <v>2.4871257485029901</v>
      </c>
      <c r="D29" s="12">
        <v>3.0135999999999998</v>
      </c>
      <c r="E29" s="12">
        <f t="shared" si="0"/>
        <v>121.16797881304943</v>
      </c>
      <c r="F29" s="11">
        <v>0</v>
      </c>
      <c r="G29" s="12">
        <v>0</v>
      </c>
      <c r="H29" s="12">
        <v>0</v>
      </c>
      <c r="I29" s="11">
        <v>6.6319699725796237</v>
      </c>
      <c r="J29" s="12">
        <v>18.192799999999998</v>
      </c>
      <c r="K29" s="12">
        <f t="shared" si="1"/>
        <v>274.31969799651523</v>
      </c>
      <c r="L29" s="11">
        <v>59.257762387749317</v>
      </c>
      <c r="M29" s="12">
        <v>81.637199999999993</v>
      </c>
      <c r="N29" s="12">
        <f t="shared" si="2"/>
        <v>137.766254935197</v>
      </c>
    </row>
    <row r="30" spans="1:14">
      <c r="A30" s="16">
        <v>25</v>
      </c>
      <c r="B30" s="19" t="s">
        <v>69</v>
      </c>
      <c r="C30" s="11">
        <v>50</v>
      </c>
      <c r="D30" s="12">
        <v>111.4</v>
      </c>
      <c r="E30" s="12">
        <f t="shared" si="0"/>
        <v>222.8</v>
      </c>
      <c r="F30" s="11">
        <v>0</v>
      </c>
      <c r="G30" s="12">
        <v>0</v>
      </c>
      <c r="H30" s="12">
        <v>0</v>
      </c>
      <c r="I30" s="11">
        <v>0</v>
      </c>
      <c r="J30" s="12">
        <v>0.76</v>
      </c>
      <c r="K30" s="12">
        <v>0</v>
      </c>
      <c r="L30" s="11">
        <v>50</v>
      </c>
      <c r="M30" s="12">
        <v>112.71000000000001</v>
      </c>
      <c r="N30" s="18" t="s">
        <v>67</v>
      </c>
    </row>
    <row r="31" spans="1:14">
      <c r="A31" s="16">
        <v>26</v>
      </c>
      <c r="B31" s="17" t="s">
        <v>28</v>
      </c>
      <c r="C31" s="11">
        <v>129.18064812144399</v>
      </c>
      <c r="D31" s="12">
        <v>116.49</v>
      </c>
      <c r="E31" s="12">
        <f t="shared" si="0"/>
        <v>90.176045478953327</v>
      </c>
      <c r="F31" s="11">
        <v>0</v>
      </c>
      <c r="G31" s="12">
        <v>0</v>
      </c>
      <c r="H31" s="12">
        <v>0</v>
      </c>
      <c r="I31" s="11">
        <v>14.037338152288548</v>
      </c>
      <c r="J31" s="12">
        <v>6.96</v>
      </c>
      <c r="K31" s="12">
        <f t="shared" si="1"/>
        <v>49.582049847999784</v>
      </c>
      <c r="L31" s="11">
        <v>374.8505682743891</v>
      </c>
      <c r="M31" s="12">
        <v>449.40000000000003</v>
      </c>
      <c r="N31" s="12">
        <f t="shared" si="2"/>
        <v>119.88777343163611</v>
      </c>
    </row>
    <row r="32" spans="1:14">
      <c r="A32" s="16">
        <v>27</v>
      </c>
      <c r="B32" s="17" t="s">
        <v>29</v>
      </c>
      <c r="C32" s="11">
        <v>1016.03946655577</v>
      </c>
      <c r="D32" s="12">
        <v>1739.5943</v>
      </c>
      <c r="E32" s="12">
        <f t="shared" si="0"/>
        <v>171.21326063218572</v>
      </c>
      <c r="F32" s="11">
        <v>0</v>
      </c>
      <c r="G32" s="12">
        <v>0</v>
      </c>
      <c r="H32" s="12">
        <v>0</v>
      </c>
      <c r="I32" s="11">
        <v>37.317398114321875</v>
      </c>
      <c r="J32" s="12">
        <v>12.103999999999999</v>
      </c>
      <c r="K32" s="12">
        <f t="shared" si="1"/>
        <v>32.435273120916378</v>
      </c>
      <c r="L32" s="11">
        <v>4609.9475805579586</v>
      </c>
      <c r="M32" s="12">
        <v>4261.3152</v>
      </c>
      <c r="N32" s="12">
        <f t="shared" si="2"/>
        <v>92.437389482945875</v>
      </c>
    </row>
    <row r="33" spans="1:14">
      <c r="A33" s="16">
        <v>28</v>
      </c>
      <c r="B33" s="17" t="s">
        <v>30</v>
      </c>
      <c r="C33" s="11">
        <v>1343.28194227013</v>
      </c>
      <c r="D33" s="12">
        <v>2443.9757</v>
      </c>
      <c r="E33" s="12">
        <f t="shared" si="0"/>
        <v>181.94063532706403</v>
      </c>
      <c r="F33" s="11">
        <v>7.94</v>
      </c>
      <c r="G33" s="12">
        <v>0</v>
      </c>
      <c r="H33" s="12">
        <f t="shared" si="3"/>
        <v>0</v>
      </c>
      <c r="I33" s="11">
        <v>120.53608</v>
      </c>
      <c r="J33" s="12">
        <v>58.127899999999997</v>
      </c>
      <c r="K33" s="12">
        <f t="shared" si="1"/>
        <v>48.224481831498082</v>
      </c>
      <c r="L33" s="11">
        <v>3532.2170636495466</v>
      </c>
      <c r="M33" s="12">
        <v>4057.7525000000001</v>
      </c>
      <c r="N33" s="12">
        <f t="shared" si="2"/>
        <v>114.87834487180302</v>
      </c>
    </row>
    <row r="34" spans="1:14">
      <c r="A34" s="16">
        <v>29</v>
      </c>
      <c r="B34" s="10" t="s">
        <v>31</v>
      </c>
      <c r="C34" s="11">
        <v>607.38734275058096</v>
      </c>
      <c r="D34" s="12">
        <v>329.11329999999998</v>
      </c>
      <c r="E34" s="12">
        <f>D34/C34%</f>
        <v>54.185077105755212</v>
      </c>
      <c r="F34" s="11">
        <v>0</v>
      </c>
      <c r="G34" s="12">
        <v>0</v>
      </c>
      <c r="H34" s="12">
        <v>0</v>
      </c>
      <c r="I34" s="11">
        <v>287.37163192575412</v>
      </c>
      <c r="J34" s="12">
        <v>116.1514</v>
      </c>
      <c r="K34" s="12">
        <f>J34/I34%</f>
        <v>40.418533736833524</v>
      </c>
      <c r="L34" s="11">
        <v>1795.0181271408101</v>
      </c>
      <c r="M34" s="12">
        <v>1225.6719000000001</v>
      </c>
      <c r="N34" s="12">
        <f>M34/L34%</f>
        <v>68.281867545945531</v>
      </c>
    </row>
    <row r="35" spans="1:14">
      <c r="A35" s="16">
        <v>30</v>
      </c>
      <c r="B35" s="17" t="s">
        <v>32</v>
      </c>
      <c r="C35" s="11">
        <v>2.5922155688622799</v>
      </c>
      <c r="D35" s="12">
        <v>97.92</v>
      </c>
      <c r="E35" s="12">
        <f t="shared" si="0"/>
        <v>3777.4636174636107</v>
      </c>
      <c r="F35" s="11">
        <v>0</v>
      </c>
      <c r="G35" s="12">
        <v>0</v>
      </c>
      <c r="H35" s="12">
        <v>0</v>
      </c>
      <c r="I35" s="11">
        <v>0</v>
      </c>
      <c r="J35" s="12">
        <v>5.52</v>
      </c>
      <c r="K35" s="12">
        <v>0</v>
      </c>
      <c r="L35" s="11">
        <v>2.5922155688622799</v>
      </c>
      <c r="M35" s="12">
        <v>130.93</v>
      </c>
      <c r="N35" s="12">
        <f t="shared" si="2"/>
        <v>5050.8916608916525</v>
      </c>
    </row>
    <row r="36" spans="1:14">
      <c r="A36" s="16">
        <v>31</v>
      </c>
      <c r="B36" s="17" t="s">
        <v>33</v>
      </c>
      <c r="C36" s="11">
        <v>595.773879006833</v>
      </c>
      <c r="D36" s="12">
        <v>1214.21</v>
      </c>
      <c r="E36" s="12">
        <f t="shared" si="0"/>
        <v>203.80383276019293</v>
      </c>
      <c r="F36" s="11">
        <v>0</v>
      </c>
      <c r="G36" s="12">
        <v>0</v>
      </c>
      <c r="H36" s="12">
        <v>0</v>
      </c>
      <c r="I36" s="11">
        <v>0</v>
      </c>
      <c r="J36" s="12">
        <v>23.47</v>
      </c>
      <c r="K36" s="12">
        <v>0</v>
      </c>
      <c r="L36" s="11">
        <v>1292.6835247414861</v>
      </c>
      <c r="M36" s="12">
        <v>1805.2</v>
      </c>
      <c r="N36" s="12">
        <f t="shared" si="2"/>
        <v>139.64748257784194</v>
      </c>
    </row>
    <row r="37" spans="1:14">
      <c r="A37" s="16">
        <v>32</v>
      </c>
      <c r="B37" s="17" t="s">
        <v>34</v>
      </c>
      <c r="C37" s="11">
        <v>545.94875785213105</v>
      </c>
      <c r="D37" s="12">
        <v>643.83989999999994</v>
      </c>
      <c r="E37" s="12">
        <f t="shared" si="0"/>
        <v>117.93046338872384</v>
      </c>
      <c r="F37" s="11">
        <v>0</v>
      </c>
      <c r="G37" s="12">
        <v>0</v>
      </c>
      <c r="H37" s="12">
        <v>0</v>
      </c>
      <c r="I37" s="11">
        <v>76.881888580468271</v>
      </c>
      <c r="J37" s="12">
        <v>46.429200000000002</v>
      </c>
      <c r="K37" s="12">
        <f t="shared" si="1"/>
        <v>60.390295890565923</v>
      </c>
      <c r="L37" s="11">
        <v>1077.7364381045115</v>
      </c>
      <c r="M37" s="12">
        <v>909.16660000000002</v>
      </c>
      <c r="N37" s="12">
        <f t="shared" si="2"/>
        <v>84.358899621044003</v>
      </c>
    </row>
    <row r="38" spans="1:14">
      <c r="A38" s="16">
        <v>33</v>
      </c>
      <c r="B38" s="17" t="s">
        <v>35</v>
      </c>
      <c r="C38" s="11">
        <v>442.164273094473</v>
      </c>
      <c r="D38" s="12">
        <v>128.41</v>
      </c>
      <c r="E38" s="12">
        <f t="shared" si="0"/>
        <v>29.041242771906148</v>
      </c>
      <c r="F38" s="11">
        <v>0</v>
      </c>
      <c r="G38" s="12">
        <v>95.83</v>
      </c>
      <c r="H38" s="12">
        <v>0</v>
      </c>
      <c r="I38" s="11">
        <v>67.998315192294143</v>
      </c>
      <c r="J38" s="12">
        <v>85.24</v>
      </c>
      <c r="K38" s="12">
        <f t="shared" si="1"/>
        <v>125.35604707108942</v>
      </c>
      <c r="L38" s="11">
        <v>1596.364249341337</v>
      </c>
      <c r="M38" s="12">
        <v>1684.65</v>
      </c>
      <c r="N38" s="12">
        <f t="shared" si="2"/>
        <v>105.53042644841803</v>
      </c>
    </row>
    <row r="39" spans="1:14">
      <c r="A39" s="16">
        <v>34</v>
      </c>
      <c r="B39" s="17" t="s">
        <v>36</v>
      </c>
      <c r="C39" s="11">
        <v>488.60552619814399</v>
      </c>
      <c r="D39" s="12">
        <v>416.46159999999998</v>
      </c>
      <c r="E39" s="12">
        <f t="shared" si="0"/>
        <v>85.234729791228858</v>
      </c>
      <c r="F39" s="11">
        <v>0</v>
      </c>
      <c r="G39" s="12">
        <v>0</v>
      </c>
      <c r="H39" s="12">
        <v>0</v>
      </c>
      <c r="I39" s="11">
        <v>12.84639183294664</v>
      </c>
      <c r="J39" s="12">
        <v>5.9499999999999997E-2</v>
      </c>
      <c r="K39" s="12">
        <f t="shared" si="1"/>
        <v>0.46316507213646296</v>
      </c>
      <c r="L39" s="11">
        <v>777.0036880105722</v>
      </c>
      <c r="M39" s="12">
        <v>754.35919999999999</v>
      </c>
      <c r="N39" s="12">
        <f t="shared" si="2"/>
        <v>97.085665311505693</v>
      </c>
    </row>
    <row r="40" spans="1:14">
      <c r="A40" s="16">
        <v>35</v>
      </c>
      <c r="B40" s="17" t="s">
        <v>37</v>
      </c>
      <c r="C40" s="11">
        <v>0.25688622754490997</v>
      </c>
      <c r="D40" s="12">
        <v>1.4045000000000001</v>
      </c>
      <c r="E40" s="12">
        <f t="shared" si="0"/>
        <v>546.74009324009376</v>
      </c>
      <c r="F40" s="11">
        <v>0</v>
      </c>
      <c r="G40" s="12">
        <v>0</v>
      </c>
      <c r="H40" s="12">
        <v>0</v>
      </c>
      <c r="I40" s="11">
        <v>2.0417145454545502</v>
      </c>
      <c r="J40" s="12">
        <v>0.12</v>
      </c>
      <c r="K40" s="12">
        <f t="shared" si="1"/>
        <v>5.8774131901619082</v>
      </c>
      <c r="L40" s="11">
        <v>2.3572229181009936</v>
      </c>
      <c r="M40" s="12">
        <v>1.7429999999999999</v>
      </c>
      <c r="N40" s="12">
        <f t="shared" si="2"/>
        <v>73.942943054540677</v>
      </c>
    </row>
    <row r="41" spans="1:14">
      <c r="A41" s="16">
        <v>36</v>
      </c>
      <c r="B41" s="17" t="s">
        <v>70</v>
      </c>
      <c r="C41" s="11">
        <v>263.69621144388401</v>
      </c>
      <c r="D41" s="12">
        <v>34.5291</v>
      </c>
      <c r="E41" s="12">
        <f t="shared" si="0"/>
        <v>13.094272310904239</v>
      </c>
      <c r="F41" s="11">
        <v>0</v>
      </c>
      <c r="G41" s="12">
        <v>0</v>
      </c>
      <c r="H41" s="12">
        <v>0</v>
      </c>
      <c r="I41" s="11">
        <v>123.29116001687444</v>
      </c>
      <c r="J41" s="12">
        <v>3.7422</v>
      </c>
      <c r="K41" s="12">
        <f t="shared" si="1"/>
        <v>3.035254108638298</v>
      </c>
      <c r="L41" s="11">
        <v>560.68203812742547</v>
      </c>
      <c r="M41" s="12">
        <v>295.8809</v>
      </c>
      <c r="N41" s="12">
        <f t="shared" si="2"/>
        <v>52.771603133246003</v>
      </c>
    </row>
    <row r="42" spans="1:14">
      <c r="A42" s="16">
        <v>37</v>
      </c>
      <c r="B42" s="17" t="s">
        <v>38</v>
      </c>
      <c r="C42" s="11">
        <v>159.737730618336</v>
      </c>
      <c r="D42" s="12">
        <v>98.14</v>
      </c>
      <c r="E42" s="12">
        <f t="shared" si="0"/>
        <v>61.438208505971282</v>
      </c>
      <c r="F42" s="11">
        <v>0</v>
      </c>
      <c r="G42" s="12">
        <v>0</v>
      </c>
      <c r="H42" s="12">
        <v>0</v>
      </c>
      <c r="I42" s="11">
        <v>16.955557312803197</v>
      </c>
      <c r="J42" s="12">
        <v>4.59</v>
      </c>
      <c r="K42" s="12">
        <v>0</v>
      </c>
      <c r="L42" s="11">
        <v>244.80076053226747</v>
      </c>
      <c r="M42" s="12">
        <v>225.9</v>
      </c>
      <c r="N42" s="12">
        <f t="shared" si="2"/>
        <v>92.279125076584009</v>
      </c>
    </row>
    <row r="43" spans="1:14">
      <c r="A43" s="16">
        <v>38</v>
      </c>
      <c r="B43" s="17" t="s">
        <v>71</v>
      </c>
      <c r="C43" s="11">
        <v>12.8444118277376</v>
      </c>
      <c r="D43" s="12">
        <v>256.87</v>
      </c>
      <c r="E43" s="12">
        <v>1999.8580195419099</v>
      </c>
      <c r="F43" s="11">
        <v>0</v>
      </c>
      <c r="G43" s="12">
        <v>0</v>
      </c>
      <c r="H43" s="12"/>
      <c r="I43" s="11">
        <v>26.757993604724724</v>
      </c>
      <c r="J43" s="12">
        <v>0</v>
      </c>
      <c r="K43" s="12">
        <v>0</v>
      </c>
      <c r="L43" s="11">
        <v>164.53351762743182</v>
      </c>
      <c r="M43" s="12">
        <v>440.16</v>
      </c>
      <c r="N43" s="12">
        <v>267.51995966967309</v>
      </c>
    </row>
    <row r="44" spans="1:14">
      <c r="A44" s="16">
        <v>39</v>
      </c>
      <c r="B44" s="19" t="s">
        <v>39</v>
      </c>
      <c r="C44" s="5">
        <v>0</v>
      </c>
      <c r="D44" s="12">
        <v>0</v>
      </c>
      <c r="E44" s="12">
        <v>0</v>
      </c>
      <c r="F44" s="11">
        <v>0</v>
      </c>
      <c r="G44" s="12">
        <v>0</v>
      </c>
      <c r="H44" s="12">
        <v>0</v>
      </c>
      <c r="I44" s="11">
        <v>0</v>
      </c>
      <c r="J44" s="12">
        <v>0</v>
      </c>
      <c r="K44" s="12">
        <v>0</v>
      </c>
      <c r="L44" s="11">
        <v>0</v>
      </c>
      <c r="M44" s="12">
        <v>0</v>
      </c>
      <c r="N44" s="12">
        <v>0</v>
      </c>
    </row>
    <row r="45" spans="1:14">
      <c r="A45" s="16">
        <v>40</v>
      </c>
      <c r="B45" s="17" t="s">
        <v>40</v>
      </c>
      <c r="C45" s="11">
        <v>348.52457213194901</v>
      </c>
      <c r="D45" s="12">
        <v>411.55439999999999</v>
      </c>
      <c r="E45" s="12">
        <f t="shared" si="0"/>
        <v>118.08475869649395</v>
      </c>
      <c r="F45" s="11">
        <v>0</v>
      </c>
      <c r="G45" s="12">
        <v>0</v>
      </c>
      <c r="H45" s="12">
        <v>0</v>
      </c>
      <c r="I45" s="11">
        <v>28.606326977430928</v>
      </c>
      <c r="J45" s="12">
        <v>25.803699999999999</v>
      </c>
      <c r="K45" s="12">
        <f t="shared" si="1"/>
        <v>90.202772345984599</v>
      </c>
      <c r="L45" s="11">
        <v>821.84241036875585</v>
      </c>
      <c r="M45" s="12">
        <v>902.73200000000008</v>
      </c>
      <c r="N45" s="12">
        <f t="shared" si="2"/>
        <v>109.84246962808228</v>
      </c>
    </row>
    <row r="46" spans="1:14">
      <c r="A46" s="16">
        <v>41</v>
      </c>
      <c r="B46" s="17" t="s">
        <v>41</v>
      </c>
      <c r="C46" s="11">
        <v>462.00317487591701</v>
      </c>
      <c r="D46" s="12">
        <v>424.12</v>
      </c>
      <c r="E46" s="12">
        <f t="shared" si="0"/>
        <v>91.800234947283315</v>
      </c>
      <c r="F46" s="11">
        <v>0</v>
      </c>
      <c r="G46" s="12">
        <v>0</v>
      </c>
      <c r="H46" s="12">
        <v>0</v>
      </c>
      <c r="I46" s="11">
        <v>17.434999999999999</v>
      </c>
      <c r="J46" s="12">
        <v>9.1300000000000008</v>
      </c>
      <c r="K46" s="12">
        <f t="shared" si="1"/>
        <v>52.365930599369094</v>
      </c>
      <c r="L46" s="11">
        <v>674.63964375558498</v>
      </c>
      <c r="M46" s="12">
        <v>515.70000000000005</v>
      </c>
      <c r="N46" s="12">
        <f t="shared" si="2"/>
        <v>76.440808774474107</v>
      </c>
    </row>
    <row r="47" spans="1:14">
      <c r="A47" s="33" t="s">
        <v>42</v>
      </c>
      <c r="B47" s="33"/>
      <c r="C47" s="14">
        <f>SUM(C24:C46)</f>
        <v>7267.6206210394903</v>
      </c>
      <c r="D47" s="15">
        <f>SUM(D24:D46)</f>
        <v>9114.6021674999993</v>
      </c>
      <c r="E47" s="15">
        <f t="shared" si="0"/>
        <v>125.41384096348625</v>
      </c>
      <c r="F47" s="14">
        <f>SUM(F24:F46)</f>
        <v>7.94</v>
      </c>
      <c r="G47" s="15">
        <f>SUM(G24:G46)</f>
        <v>95.83</v>
      </c>
      <c r="H47" s="15">
        <f t="shared" si="3"/>
        <v>1206.9269521410579</v>
      </c>
      <c r="I47" s="14">
        <f>SUM(I24:I46)</f>
        <v>1093.2335107965973</v>
      </c>
      <c r="J47" s="15">
        <f>SUM(J24:J46)</f>
        <v>537.13340000000005</v>
      </c>
      <c r="K47" s="15">
        <f t="shared" si="1"/>
        <v>49.132540733096583</v>
      </c>
      <c r="L47" s="14">
        <f>SUM(L24:L46)</f>
        <v>19759.696067527839</v>
      </c>
      <c r="M47" s="15">
        <f>SUM(M24:M46)</f>
        <v>19935.999331000003</v>
      </c>
      <c r="N47" s="15">
        <f t="shared" si="2"/>
        <v>100.89223671694978</v>
      </c>
    </row>
    <row r="48" spans="1:14">
      <c r="A48" s="33" t="s">
        <v>43</v>
      </c>
      <c r="B48" s="33"/>
      <c r="C48" s="14">
        <f>C23+C47</f>
        <v>33776.101654654376</v>
      </c>
      <c r="D48" s="15">
        <f>D23+D47</f>
        <v>35476.584177500001</v>
      </c>
      <c r="E48" s="15">
        <f t="shared" si="0"/>
        <v>105.03457308434319</v>
      </c>
      <c r="F48" s="14">
        <f>F23+F47</f>
        <v>200</v>
      </c>
      <c r="G48" s="15">
        <f>G23+G47</f>
        <v>681.71500000000003</v>
      </c>
      <c r="H48" s="15">
        <f t="shared" si="3"/>
        <v>340.85750000000002</v>
      </c>
      <c r="I48" s="14">
        <f>I23+I47</f>
        <v>15143.134676895168</v>
      </c>
      <c r="J48" s="15">
        <f>J23+J47</f>
        <v>5552.3659399999997</v>
      </c>
      <c r="K48" s="15">
        <f t="shared" si="1"/>
        <v>36.665895526053752</v>
      </c>
      <c r="L48" s="14">
        <f>L47+L23</f>
        <v>130596.4898778871</v>
      </c>
      <c r="M48" s="15">
        <f>M47+M23</f>
        <v>120302.005590232</v>
      </c>
      <c r="N48" s="15">
        <f t="shared" si="2"/>
        <v>92.117334625700238</v>
      </c>
    </row>
    <row r="49" spans="1:14">
      <c r="A49" s="16">
        <v>42</v>
      </c>
      <c r="B49" s="17" t="s">
        <v>44</v>
      </c>
      <c r="C49" s="11">
        <v>0</v>
      </c>
      <c r="D49" s="12">
        <v>4.4184999999999999</v>
      </c>
      <c r="E49" s="12">
        <v>0</v>
      </c>
      <c r="F49" s="11">
        <v>0</v>
      </c>
      <c r="G49" s="12">
        <v>0</v>
      </c>
      <c r="H49" s="12">
        <v>0</v>
      </c>
      <c r="I49" s="11">
        <v>885.20973971735918</v>
      </c>
      <c r="J49" s="12">
        <v>363.85579999999999</v>
      </c>
      <c r="K49" s="12">
        <f t="shared" si="1"/>
        <v>41.103908336591097</v>
      </c>
      <c r="L49" s="11">
        <v>15139.558130784862</v>
      </c>
      <c r="M49" s="12">
        <v>14413.2781</v>
      </c>
      <c r="N49" s="12">
        <f t="shared" si="2"/>
        <v>95.202765995474849</v>
      </c>
    </row>
    <row r="50" spans="1:14">
      <c r="A50" s="33" t="s">
        <v>45</v>
      </c>
      <c r="B50" s="33"/>
      <c r="C50" s="14">
        <f>C49</f>
        <v>0</v>
      </c>
      <c r="D50" s="15">
        <f>D49</f>
        <v>4.4184999999999999</v>
      </c>
      <c r="E50" s="15">
        <v>0</v>
      </c>
      <c r="F50" s="14">
        <f>F49</f>
        <v>0</v>
      </c>
      <c r="G50" s="15">
        <f>G49</f>
        <v>0</v>
      </c>
      <c r="H50" s="15">
        <v>0</v>
      </c>
      <c r="I50" s="14">
        <f>I49</f>
        <v>885.20973971735918</v>
      </c>
      <c r="J50" s="15">
        <f>J49</f>
        <v>363.85579999999999</v>
      </c>
      <c r="K50" s="15">
        <f t="shared" si="1"/>
        <v>41.103908336591097</v>
      </c>
      <c r="L50" s="14">
        <f>SUM(L49:L49)</f>
        <v>15139.558130784862</v>
      </c>
      <c r="M50" s="15">
        <v>14413.2781</v>
      </c>
      <c r="N50" s="15">
        <f t="shared" si="2"/>
        <v>95.202765995474849</v>
      </c>
    </row>
    <row r="51" spans="1:14">
      <c r="A51" s="16">
        <v>43</v>
      </c>
      <c r="B51" s="17" t="s">
        <v>46</v>
      </c>
      <c r="C51" s="11">
        <v>1000</v>
      </c>
      <c r="D51" s="12">
        <v>899.8252</v>
      </c>
      <c r="E51" s="12">
        <f t="shared" si="0"/>
        <v>89.982519999999994</v>
      </c>
      <c r="F51" s="11">
        <v>0</v>
      </c>
      <c r="G51" s="12">
        <v>0</v>
      </c>
      <c r="H51" s="12">
        <v>0</v>
      </c>
      <c r="I51" s="11">
        <v>200.00003333333333</v>
      </c>
      <c r="J51" s="12">
        <v>113.4965</v>
      </c>
      <c r="K51" s="12">
        <f t="shared" si="1"/>
        <v>56.748240541959909</v>
      </c>
      <c r="L51" s="11">
        <v>10724.345366666665</v>
      </c>
      <c r="M51" s="12">
        <v>11058.077499999998</v>
      </c>
      <c r="N51" s="12">
        <f t="shared" si="2"/>
        <v>103.11191146800098</v>
      </c>
    </row>
    <row r="52" spans="1:14">
      <c r="A52" s="16">
        <v>44</v>
      </c>
      <c r="B52" s="17" t="s">
        <v>47</v>
      </c>
      <c r="C52" s="11">
        <v>325</v>
      </c>
      <c r="D52" s="12">
        <v>311.87439999999998</v>
      </c>
      <c r="E52" s="12">
        <f t="shared" si="0"/>
        <v>95.961353846153841</v>
      </c>
      <c r="F52" s="11">
        <v>0</v>
      </c>
      <c r="G52" s="12">
        <v>0</v>
      </c>
      <c r="H52" s="12">
        <v>0</v>
      </c>
      <c r="I52" s="11">
        <v>400.00003333333336</v>
      </c>
      <c r="J52" s="12">
        <v>371.87110000000001</v>
      </c>
      <c r="K52" s="12">
        <f t="shared" si="1"/>
        <v>92.967767252686059</v>
      </c>
      <c r="L52" s="11">
        <v>3134.320033333333</v>
      </c>
      <c r="M52" s="12">
        <v>3149.3132999999998</v>
      </c>
      <c r="N52" s="12">
        <f t="shared" si="2"/>
        <v>100.4783578737083</v>
      </c>
    </row>
    <row r="53" spans="1:14">
      <c r="A53" s="16">
        <v>45</v>
      </c>
      <c r="B53" s="17" t="s">
        <v>48</v>
      </c>
      <c r="C53" s="11">
        <v>390.94</v>
      </c>
      <c r="D53" s="12">
        <v>198.85999999999999</v>
      </c>
      <c r="E53" s="12">
        <f t="shared" si="0"/>
        <v>50.867140737709107</v>
      </c>
      <c r="F53" s="11">
        <v>0</v>
      </c>
      <c r="G53" s="12">
        <v>0</v>
      </c>
      <c r="H53" s="12">
        <v>0</v>
      </c>
      <c r="I53" s="11">
        <v>281.65999999999997</v>
      </c>
      <c r="J53" s="12">
        <v>48.96</v>
      </c>
      <c r="K53" s="12">
        <f t="shared" si="1"/>
        <v>17.382659944614076</v>
      </c>
      <c r="L53" s="11">
        <v>4382.33</v>
      </c>
      <c r="M53" s="12">
        <v>4259.95</v>
      </c>
      <c r="N53" s="12">
        <f t="shared" si="2"/>
        <v>97.207421622744064</v>
      </c>
    </row>
    <row r="54" spans="1:14">
      <c r="A54" s="16">
        <v>46</v>
      </c>
      <c r="B54" s="17" t="s">
        <v>49</v>
      </c>
      <c r="C54" s="11">
        <v>245</v>
      </c>
      <c r="D54" s="12">
        <v>917.35</v>
      </c>
      <c r="E54" s="12">
        <f t="shared" si="0"/>
        <v>374.42857142857139</v>
      </c>
      <c r="F54" s="11">
        <v>0</v>
      </c>
      <c r="G54" s="12">
        <v>0</v>
      </c>
      <c r="H54" s="12">
        <v>0</v>
      </c>
      <c r="I54" s="11">
        <v>1090</v>
      </c>
      <c r="J54" s="12">
        <v>251.36</v>
      </c>
      <c r="K54" s="12">
        <f t="shared" si="1"/>
        <v>23.060550458715596</v>
      </c>
      <c r="L54" s="11">
        <v>4960</v>
      </c>
      <c r="M54" s="12">
        <v>6007.18</v>
      </c>
      <c r="N54" s="12">
        <f t="shared" si="2"/>
        <v>121.1125</v>
      </c>
    </row>
    <row r="55" spans="1:14">
      <c r="A55" s="33" t="s">
        <v>50</v>
      </c>
      <c r="B55" s="33"/>
      <c r="C55" s="14">
        <f>SUM(C51:C54)</f>
        <v>1960.94</v>
      </c>
      <c r="D55" s="15">
        <f>SUM(D51:D54)</f>
        <v>2327.9096</v>
      </c>
      <c r="E55" s="15">
        <f t="shared" si="0"/>
        <v>118.71396371128132</v>
      </c>
      <c r="F55" s="14">
        <f>SUM(F51:F54)</f>
        <v>0</v>
      </c>
      <c r="G55" s="15">
        <f>SUM(G51:G54)</f>
        <v>0</v>
      </c>
      <c r="H55" s="15">
        <v>0</v>
      </c>
      <c r="I55" s="14">
        <f>SUM(I51:I54)</f>
        <v>1971.6600666666668</v>
      </c>
      <c r="J55" s="15">
        <f>SUM(J51:J54)</f>
        <v>785.68760000000009</v>
      </c>
      <c r="K55" s="15">
        <f t="shared" si="1"/>
        <v>39.849039562296426</v>
      </c>
      <c r="L55" s="14">
        <f>SUM(L51:L54)</f>
        <v>23200.9954</v>
      </c>
      <c r="M55" s="15">
        <v>24474.520800000002</v>
      </c>
      <c r="N55" s="15">
        <f t="shared" si="2"/>
        <v>105.48909810998886</v>
      </c>
    </row>
    <row r="56" spans="1:14">
      <c r="A56" s="16">
        <v>47</v>
      </c>
      <c r="B56" s="17" t="s">
        <v>51</v>
      </c>
      <c r="C56" s="11">
        <v>262.95999999999998</v>
      </c>
      <c r="D56" s="12">
        <v>63.25</v>
      </c>
      <c r="E56" s="12">
        <f t="shared" si="0"/>
        <v>24.053087922117435</v>
      </c>
      <c r="F56" s="11">
        <v>0</v>
      </c>
      <c r="G56" s="12">
        <v>0</v>
      </c>
      <c r="H56" s="12">
        <v>0</v>
      </c>
      <c r="I56" s="11">
        <v>0</v>
      </c>
      <c r="J56" s="12">
        <v>0</v>
      </c>
      <c r="K56" s="12">
        <v>0</v>
      </c>
      <c r="L56" s="11">
        <v>262.95999999999998</v>
      </c>
      <c r="M56" s="12">
        <v>63.25</v>
      </c>
      <c r="N56" s="12">
        <f t="shared" si="2"/>
        <v>24.053087922117435</v>
      </c>
    </row>
    <row r="57" spans="1:14">
      <c r="A57" s="33" t="s">
        <v>52</v>
      </c>
      <c r="B57" s="33"/>
      <c r="C57" s="14">
        <f>C56</f>
        <v>262.95999999999998</v>
      </c>
      <c r="D57" s="15">
        <f>D56</f>
        <v>63.25</v>
      </c>
      <c r="E57" s="15">
        <f t="shared" si="0"/>
        <v>24.053087922117435</v>
      </c>
      <c r="F57" s="14">
        <f>F56</f>
        <v>0</v>
      </c>
      <c r="G57" s="15">
        <f>G56</f>
        <v>0</v>
      </c>
      <c r="H57" s="15">
        <v>0</v>
      </c>
      <c r="I57" s="14">
        <f>I56</f>
        <v>0</v>
      </c>
      <c r="J57" s="15">
        <f>J56</f>
        <v>0</v>
      </c>
      <c r="K57" s="15">
        <v>0</v>
      </c>
      <c r="L57" s="14">
        <f>SUM(L56)</f>
        <v>262.95999999999998</v>
      </c>
      <c r="M57" s="15">
        <v>63.25</v>
      </c>
      <c r="N57" s="15">
        <f t="shared" si="2"/>
        <v>24.053087922117435</v>
      </c>
    </row>
    <row r="58" spans="1:14">
      <c r="A58" s="29" t="s">
        <v>53</v>
      </c>
      <c r="B58" s="29"/>
      <c r="C58" s="11">
        <f>C48+C50+C55+C57</f>
        <v>36000.001654654377</v>
      </c>
      <c r="D58" s="12">
        <f>D48+D50+D55+D57</f>
        <v>37872.1622775</v>
      </c>
      <c r="E58" s="12">
        <f t="shared" si="0"/>
        <v>105.20044593554505</v>
      </c>
      <c r="F58" s="11">
        <f>F48+F50+F55+F57</f>
        <v>200</v>
      </c>
      <c r="G58" s="12">
        <f>G48+G50+G55+G57</f>
        <v>681.71500000000003</v>
      </c>
      <c r="H58" s="12">
        <f t="shared" si="3"/>
        <v>340.85750000000002</v>
      </c>
      <c r="I58" s="11">
        <f>I48+I50+I55+I57</f>
        <v>18000.004483279194</v>
      </c>
      <c r="J58" s="12">
        <f>J48+J50+J55+J57</f>
        <v>6701.9093400000002</v>
      </c>
      <c r="K58" s="12">
        <f t="shared" si="1"/>
        <v>37.232820393048392</v>
      </c>
      <c r="L58" s="11">
        <f>L48+L50+L55+L57</f>
        <v>169200.00340867197</v>
      </c>
      <c r="M58" s="12">
        <f>M48+M50+M55+M57</f>
        <v>159253.054490232</v>
      </c>
      <c r="N58" s="12">
        <f t="shared" si="2"/>
        <v>94.121188700915724</v>
      </c>
    </row>
    <row r="59" spans="1:14" ht="15" customHeight="1">
      <c r="A59" s="30" t="s">
        <v>54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2"/>
    </row>
    <row r="60" spans="1:14">
      <c r="A60" s="16"/>
      <c r="B60" s="17" t="s">
        <v>55</v>
      </c>
      <c r="C60" s="11">
        <f t="shared" ref="C60:N60" si="4">C48</f>
        <v>33776.101654654376</v>
      </c>
      <c r="D60" s="12">
        <f t="shared" si="4"/>
        <v>35476.584177500001</v>
      </c>
      <c r="E60" s="12">
        <f t="shared" si="4"/>
        <v>105.03457308434319</v>
      </c>
      <c r="F60" s="11">
        <f t="shared" si="4"/>
        <v>200</v>
      </c>
      <c r="G60" s="12">
        <f t="shared" si="4"/>
        <v>681.71500000000003</v>
      </c>
      <c r="H60" s="12">
        <f t="shared" si="4"/>
        <v>340.85750000000002</v>
      </c>
      <c r="I60" s="11">
        <f t="shared" si="4"/>
        <v>15143.134676895168</v>
      </c>
      <c r="J60" s="12">
        <f t="shared" si="4"/>
        <v>5552.3659399999997</v>
      </c>
      <c r="K60" s="12">
        <f t="shared" si="4"/>
        <v>36.665895526053752</v>
      </c>
      <c r="L60" s="11">
        <f t="shared" si="4"/>
        <v>130596.4898778871</v>
      </c>
      <c r="M60" s="12">
        <f>M48*1</f>
        <v>120302.005590232</v>
      </c>
      <c r="N60" s="12">
        <f t="shared" si="4"/>
        <v>92.117334625700238</v>
      </c>
    </row>
    <row r="61" spans="1:14">
      <c r="A61" s="16"/>
      <c r="B61" s="17" t="s">
        <v>56</v>
      </c>
      <c r="C61" s="11">
        <f>C50</f>
        <v>0</v>
      </c>
      <c r="D61" s="12">
        <f t="shared" ref="D61:N61" si="5">D50</f>
        <v>4.4184999999999999</v>
      </c>
      <c r="E61" s="12">
        <f t="shared" si="5"/>
        <v>0</v>
      </c>
      <c r="F61" s="11">
        <f t="shared" si="5"/>
        <v>0</v>
      </c>
      <c r="G61" s="12">
        <f t="shared" si="5"/>
        <v>0</v>
      </c>
      <c r="H61" s="12">
        <f t="shared" si="5"/>
        <v>0</v>
      </c>
      <c r="I61" s="11">
        <f t="shared" si="5"/>
        <v>885.20973971735918</v>
      </c>
      <c r="J61" s="12">
        <f t="shared" si="5"/>
        <v>363.85579999999999</v>
      </c>
      <c r="K61" s="12">
        <f t="shared" si="5"/>
        <v>41.103908336591097</v>
      </c>
      <c r="L61" s="11">
        <f t="shared" si="5"/>
        <v>15139.558130784862</v>
      </c>
      <c r="M61" s="12">
        <f>M50*1</f>
        <v>14413.2781</v>
      </c>
      <c r="N61" s="12">
        <f t="shared" si="5"/>
        <v>95.202765995474849</v>
      </c>
    </row>
    <row r="62" spans="1:14">
      <c r="A62" s="16"/>
      <c r="B62" s="17" t="s">
        <v>57</v>
      </c>
      <c r="C62" s="11">
        <f>C55</f>
        <v>1960.94</v>
      </c>
      <c r="D62" s="12">
        <f t="shared" ref="D62:N62" si="6">D55</f>
        <v>2327.9096</v>
      </c>
      <c r="E62" s="12">
        <f t="shared" si="6"/>
        <v>118.71396371128132</v>
      </c>
      <c r="F62" s="11">
        <f t="shared" si="6"/>
        <v>0</v>
      </c>
      <c r="G62" s="12">
        <f t="shared" si="6"/>
        <v>0</v>
      </c>
      <c r="H62" s="12">
        <f t="shared" si="6"/>
        <v>0</v>
      </c>
      <c r="I62" s="11">
        <f t="shared" si="6"/>
        <v>1971.6600666666668</v>
      </c>
      <c r="J62" s="12">
        <f t="shared" si="6"/>
        <v>785.68760000000009</v>
      </c>
      <c r="K62" s="12">
        <f t="shared" si="6"/>
        <v>39.849039562296426</v>
      </c>
      <c r="L62" s="11">
        <f t="shared" si="6"/>
        <v>23200.9954</v>
      </c>
      <c r="M62" s="12">
        <f>M55*1</f>
        <v>24474.520800000002</v>
      </c>
      <c r="N62" s="12">
        <f t="shared" si="6"/>
        <v>105.48909810998886</v>
      </c>
    </row>
    <row r="63" spans="1:14">
      <c r="A63" s="16"/>
      <c r="B63" s="17" t="s">
        <v>58</v>
      </c>
      <c r="C63" s="11">
        <f>C57</f>
        <v>262.95999999999998</v>
      </c>
      <c r="D63" s="12">
        <f t="shared" ref="D63:N64" si="7">D57</f>
        <v>63.25</v>
      </c>
      <c r="E63" s="12">
        <f t="shared" si="7"/>
        <v>24.053087922117435</v>
      </c>
      <c r="F63" s="11">
        <f t="shared" si="7"/>
        <v>0</v>
      </c>
      <c r="G63" s="12">
        <f t="shared" si="7"/>
        <v>0</v>
      </c>
      <c r="H63" s="12">
        <f t="shared" si="7"/>
        <v>0</v>
      </c>
      <c r="I63" s="11">
        <f t="shared" si="7"/>
        <v>0</v>
      </c>
      <c r="J63" s="12">
        <f t="shared" si="7"/>
        <v>0</v>
      </c>
      <c r="K63" s="12">
        <f t="shared" si="7"/>
        <v>0</v>
      </c>
      <c r="L63" s="11">
        <f t="shared" si="7"/>
        <v>262.95999999999998</v>
      </c>
      <c r="M63" s="12">
        <f>M57*1</f>
        <v>63.25</v>
      </c>
      <c r="N63" s="12">
        <f t="shared" si="7"/>
        <v>24.053087922117435</v>
      </c>
    </row>
    <row r="64" spans="1:14">
      <c r="A64" s="33" t="s">
        <v>53</v>
      </c>
      <c r="B64" s="33"/>
      <c r="C64" s="14">
        <f>C58</f>
        <v>36000.001654654377</v>
      </c>
      <c r="D64" s="15">
        <f t="shared" si="7"/>
        <v>37872.1622775</v>
      </c>
      <c r="E64" s="15">
        <f t="shared" si="7"/>
        <v>105.20044593554505</v>
      </c>
      <c r="F64" s="14">
        <f t="shared" si="7"/>
        <v>200</v>
      </c>
      <c r="G64" s="15">
        <f t="shared" si="7"/>
        <v>681.71500000000003</v>
      </c>
      <c r="H64" s="15">
        <f t="shared" si="7"/>
        <v>340.85750000000002</v>
      </c>
      <c r="I64" s="14">
        <f t="shared" si="7"/>
        <v>18000.004483279194</v>
      </c>
      <c r="J64" s="15">
        <f t="shared" si="7"/>
        <v>6701.9093400000002</v>
      </c>
      <c r="K64" s="15">
        <f t="shared" si="7"/>
        <v>37.232820393048392</v>
      </c>
      <c r="L64" s="14">
        <f t="shared" si="7"/>
        <v>169200.00340867197</v>
      </c>
      <c r="M64" s="15">
        <f>M63+M62+M61+M60</f>
        <v>159253.054490232</v>
      </c>
      <c r="N64" s="15">
        <f t="shared" si="7"/>
        <v>94.121188700915724</v>
      </c>
    </row>
    <row r="66" spans="4:14">
      <c r="D66" s="5"/>
      <c r="E66" s="5"/>
      <c r="G66" s="5"/>
      <c r="H66" s="5"/>
      <c r="J66" s="5"/>
      <c r="K66" s="5"/>
      <c r="M66" s="5"/>
      <c r="N66" s="5"/>
    </row>
    <row r="67" spans="4:14">
      <c r="D67" s="20"/>
    </row>
  </sheetData>
  <mergeCells count="16">
    <mergeCell ref="A58:B58"/>
    <mergeCell ref="A59:N59"/>
    <mergeCell ref="A64:B64"/>
    <mergeCell ref="A23:B23"/>
    <mergeCell ref="A47:B47"/>
    <mergeCell ref="A48:B48"/>
    <mergeCell ref="A50:B50"/>
    <mergeCell ref="A55:B55"/>
    <mergeCell ref="A57:B57"/>
    <mergeCell ref="A2:N2"/>
    <mergeCell ref="A3:A4"/>
    <mergeCell ref="B3:B4"/>
    <mergeCell ref="C3:E3"/>
    <mergeCell ref="F3:H3"/>
    <mergeCell ref="I3:K3"/>
    <mergeCell ref="L3:N3"/>
  </mergeCells>
  <printOptions horizontalCentered="1"/>
  <pageMargins left="0.17" right="0.25" top="0.75" bottom="0.75" header="0.3" footer="0.3"/>
  <pageSetup paperSize="9" scale="70" orientation="portrait" r:id="rId1"/>
  <headerFooter>
    <oddHeader>&amp;R&amp;14Annexure -9</oddHeader>
    <oddFooter>&amp;C&amp;14&amp;P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20.2 Priority Achv</vt:lpstr>
      <vt:lpstr>'20.2 Priority Achv'!Print_Area</vt:lpstr>
      <vt:lpstr>'20.2 Priority Achv'!Print_Titles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Sowmya</dc:creator>
  <cp:lastModifiedBy>pol21181</cp:lastModifiedBy>
  <dcterms:created xsi:type="dcterms:W3CDTF">2020-08-31T05:46:53Z</dcterms:created>
  <dcterms:modified xsi:type="dcterms:W3CDTF">2020-09-01T09:31:24Z</dcterms:modified>
</cp:coreProperties>
</file>