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.2" sheetId="1" r:id="rId1"/>
  </sheets>
  <externalReferences>
    <externalReference r:id="rId2"/>
  </externalReferences>
  <definedNames>
    <definedName name="_xlnm.Print_Area" localSheetId="0">'20.2'!$A$1:$N$68</definedName>
    <definedName name="_xlnm.Print_Titles" localSheetId="0">'20.2'!$A:$B,'20.2'!$1:$4</definedName>
  </definedNames>
  <calcPr calcId="124519"/>
</workbook>
</file>

<file path=xl/calcChain.xml><?xml version="1.0" encoding="utf-8"?>
<calcChain xmlns="http://schemas.openxmlformats.org/spreadsheetml/2006/main">
  <c r="K67" i="1"/>
  <c r="J67"/>
  <c r="H67"/>
  <c r="J66"/>
  <c r="H66"/>
  <c r="J65"/>
  <c r="I65"/>
  <c r="H65"/>
  <c r="J60"/>
  <c r="I60"/>
  <c r="I67" s="1"/>
  <c r="G60"/>
  <c r="G67" s="1"/>
  <c r="F60"/>
  <c r="F67" s="1"/>
  <c r="D60"/>
  <c r="D67" s="1"/>
  <c r="C60"/>
  <c r="C67" s="1"/>
  <c r="N59"/>
  <c r="M59"/>
  <c r="L59"/>
  <c r="E59"/>
  <c r="J58"/>
  <c r="K58" s="1"/>
  <c r="K66" s="1"/>
  <c r="I58"/>
  <c r="I66" s="1"/>
  <c r="G58"/>
  <c r="G66" s="1"/>
  <c r="F58"/>
  <c r="F66" s="1"/>
  <c r="D58"/>
  <c r="E58" s="1"/>
  <c r="E66" s="1"/>
  <c r="C58"/>
  <c r="C66" s="1"/>
  <c r="M57"/>
  <c r="L57"/>
  <c r="K57"/>
  <c r="E57"/>
  <c r="M56"/>
  <c r="N56" s="1"/>
  <c r="L56"/>
  <c r="K56"/>
  <c r="E56"/>
  <c r="M55"/>
  <c r="N55" s="1"/>
  <c r="L55"/>
  <c r="K55"/>
  <c r="E55"/>
  <c r="N54"/>
  <c r="M54"/>
  <c r="L54"/>
  <c r="K54"/>
  <c r="E54"/>
  <c r="K53"/>
  <c r="K65" s="1"/>
  <c r="J53"/>
  <c r="I53"/>
  <c r="G53"/>
  <c r="G65" s="1"/>
  <c r="F53"/>
  <c r="F65" s="1"/>
  <c r="D53"/>
  <c r="D65" s="1"/>
  <c r="C53"/>
  <c r="C65" s="1"/>
  <c r="N52"/>
  <c r="M52"/>
  <c r="L52"/>
  <c r="K52"/>
  <c r="E52"/>
  <c r="M51"/>
  <c r="N51" s="1"/>
  <c r="L51"/>
  <c r="K51"/>
  <c r="J49"/>
  <c r="K49" s="1"/>
  <c r="I49"/>
  <c r="G49"/>
  <c r="H49" s="1"/>
  <c r="F49"/>
  <c r="D49"/>
  <c r="C49"/>
  <c r="L49" s="1"/>
  <c r="M48"/>
  <c r="N48" s="1"/>
  <c r="L48"/>
  <c r="K48"/>
  <c r="E48"/>
  <c r="N47"/>
  <c r="M47"/>
  <c r="L47"/>
  <c r="K47"/>
  <c r="E47"/>
  <c r="M46"/>
  <c r="L46"/>
  <c r="M45"/>
  <c r="N45" s="1"/>
  <c r="L45"/>
  <c r="K45"/>
  <c r="E45"/>
  <c r="M44"/>
  <c r="N44" s="1"/>
  <c r="L44"/>
  <c r="E44"/>
  <c r="M43"/>
  <c r="N43" s="1"/>
  <c r="L43"/>
  <c r="K43"/>
  <c r="E43"/>
  <c r="M42"/>
  <c r="N42" s="1"/>
  <c r="L42"/>
  <c r="K42"/>
  <c r="E42"/>
  <c r="N41"/>
  <c r="M41"/>
  <c r="L41"/>
  <c r="K41"/>
  <c r="E41"/>
  <c r="M40"/>
  <c r="N40" s="1"/>
  <c r="L40"/>
  <c r="K40"/>
  <c r="E40"/>
  <c r="N39"/>
  <c r="M39"/>
  <c r="L39"/>
  <c r="K39"/>
  <c r="E39"/>
  <c r="M38"/>
  <c r="L38"/>
  <c r="E38"/>
  <c r="N37"/>
  <c r="M37"/>
  <c r="L37"/>
  <c r="E37"/>
  <c r="M36"/>
  <c r="N36" s="1"/>
  <c r="L36"/>
  <c r="K36"/>
  <c r="H36"/>
  <c r="E36"/>
  <c r="M35"/>
  <c r="N35" s="1"/>
  <c r="L35"/>
  <c r="K35"/>
  <c r="E35"/>
  <c r="M34"/>
  <c r="L34"/>
  <c r="K34"/>
  <c r="E34"/>
  <c r="M33"/>
  <c r="L33"/>
  <c r="M32"/>
  <c r="N32" s="1"/>
  <c r="L32"/>
  <c r="K32"/>
  <c r="E32"/>
  <c r="N31"/>
  <c r="M31"/>
  <c r="L31"/>
  <c r="K31"/>
  <c r="E31"/>
  <c r="M30"/>
  <c r="L30"/>
  <c r="K30"/>
  <c r="E30"/>
  <c r="M29"/>
  <c r="N29" s="1"/>
  <c r="L29"/>
  <c r="K29"/>
  <c r="E29"/>
  <c r="M28"/>
  <c r="L28"/>
  <c r="M27"/>
  <c r="N27" s="1"/>
  <c r="L27"/>
  <c r="K27"/>
  <c r="E27"/>
  <c r="J26"/>
  <c r="I26"/>
  <c r="H26"/>
  <c r="G26"/>
  <c r="F26"/>
  <c r="D26"/>
  <c r="D50" s="1"/>
  <c r="C26"/>
  <c r="M25"/>
  <c r="N25" s="1"/>
  <c r="L25"/>
  <c r="K25"/>
  <c r="H25"/>
  <c r="E25"/>
  <c r="N24"/>
  <c r="M24"/>
  <c r="L24"/>
  <c r="K24"/>
  <c r="E24"/>
  <c r="M23"/>
  <c r="N23" s="1"/>
  <c r="L23"/>
  <c r="K23"/>
  <c r="E23"/>
  <c r="M22"/>
  <c r="N22" s="1"/>
  <c r="L22"/>
  <c r="K22"/>
  <c r="H22"/>
  <c r="E22"/>
  <c r="M21"/>
  <c r="L21"/>
  <c r="K21"/>
  <c r="E21"/>
  <c r="M20"/>
  <c r="N20" s="1"/>
  <c r="L20"/>
  <c r="K20"/>
  <c r="H20"/>
  <c r="E20"/>
  <c r="N19"/>
  <c r="M19"/>
  <c r="L19"/>
  <c r="K19"/>
  <c r="E19"/>
  <c r="M18"/>
  <c r="N18" s="1"/>
  <c r="L18"/>
  <c r="K18"/>
  <c r="E18"/>
  <c r="N17"/>
  <c r="M17"/>
  <c r="L17"/>
  <c r="K17"/>
  <c r="E17"/>
  <c r="M16"/>
  <c r="L16"/>
  <c r="K16"/>
  <c r="E16"/>
  <c r="M15"/>
  <c r="N15" s="1"/>
  <c r="L15"/>
  <c r="K15"/>
  <c r="E15"/>
  <c r="M14"/>
  <c r="N14" s="1"/>
  <c r="L14"/>
  <c r="K14"/>
  <c r="E14"/>
  <c r="M13"/>
  <c r="N13" s="1"/>
  <c r="L13"/>
  <c r="E13"/>
  <c r="M12"/>
  <c r="N12" s="1"/>
  <c r="L12"/>
  <c r="K12"/>
  <c r="E12"/>
  <c r="M11"/>
  <c r="N11" s="1"/>
  <c r="L11"/>
  <c r="K11"/>
  <c r="E11"/>
  <c r="N10"/>
  <c r="M10"/>
  <c r="L10"/>
  <c r="K10"/>
  <c r="E10"/>
  <c r="M9"/>
  <c r="N9" s="1"/>
  <c r="L9"/>
  <c r="K9"/>
  <c r="E9"/>
  <c r="M8"/>
  <c r="N8" s="1"/>
  <c r="L8"/>
  <c r="K8"/>
  <c r="E8"/>
  <c r="N7"/>
  <c r="M7"/>
  <c r="L7"/>
  <c r="K7"/>
  <c r="E7"/>
  <c r="M6"/>
  <c r="N6" s="1"/>
  <c r="L6"/>
  <c r="K6"/>
  <c r="E6"/>
  <c r="M5"/>
  <c r="L5"/>
  <c r="K5"/>
  <c r="E5"/>
  <c r="M26" l="1"/>
  <c r="N16"/>
  <c r="N21"/>
  <c r="K26"/>
  <c r="N30"/>
  <c r="N38"/>
  <c r="F50"/>
  <c r="E53"/>
  <c r="E65" s="1"/>
  <c r="E60"/>
  <c r="E67" s="1"/>
  <c r="N5"/>
  <c r="E26"/>
  <c r="I50"/>
  <c r="I61" s="1"/>
  <c r="I68" s="1"/>
  <c r="N28"/>
  <c r="N34"/>
  <c r="M49"/>
  <c r="N49" s="1"/>
  <c r="J50"/>
  <c r="K50" s="1"/>
  <c r="K64" s="1"/>
  <c r="N57"/>
  <c r="D64"/>
  <c r="D61"/>
  <c r="F64"/>
  <c r="F61"/>
  <c r="F68" s="1"/>
  <c r="J64"/>
  <c r="C50"/>
  <c r="E50" s="1"/>
  <c r="E64" s="1"/>
  <c r="L26"/>
  <c r="N26" s="1"/>
  <c r="E49"/>
  <c r="M53"/>
  <c r="D66"/>
  <c r="G50"/>
  <c r="M58"/>
  <c r="L60"/>
  <c r="L67" s="1"/>
  <c r="L58"/>
  <c r="L66" s="1"/>
  <c r="L53"/>
  <c r="L65" s="1"/>
  <c r="M60"/>
  <c r="J61" l="1"/>
  <c r="K61" s="1"/>
  <c r="K68" s="1"/>
  <c r="I64"/>
  <c r="G64"/>
  <c r="G61"/>
  <c r="M61" s="1"/>
  <c r="H50"/>
  <c r="H64" s="1"/>
  <c r="M65"/>
  <c r="N53"/>
  <c r="N65" s="1"/>
  <c r="C64"/>
  <c r="C61"/>
  <c r="L50"/>
  <c r="L64" s="1"/>
  <c r="J68"/>
  <c r="N58"/>
  <c r="N66" s="1"/>
  <c r="M66"/>
  <c r="D68"/>
  <c r="E61"/>
  <c r="E68" s="1"/>
  <c r="N60"/>
  <c r="N67" s="1"/>
  <c r="M67"/>
  <c r="M50"/>
  <c r="C68" l="1"/>
  <c r="L61"/>
  <c r="L68" s="1"/>
  <c r="M64"/>
  <c r="N50"/>
  <c r="N64" s="1"/>
  <c r="N61"/>
  <c r="N68" s="1"/>
  <c r="M68"/>
  <c r="G68"/>
  <c r="H61"/>
  <c r="H68" s="1"/>
</calcChain>
</file>

<file path=xl/sharedStrings.xml><?xml version="1.0" encoding="utf-8"?>
<sst xmlns="http://schemas.openxmlformats.org/spreadsheetml/2006/main" count="87" uniqueCount="74">
  <si>
    <t>SLBC OF A.P.                                                                                       CONVENOR::ANDHRA BANK</t>
  </si>
  <si>
    <t>ANNUAL CREDIT PLAN 2018-19- BANK-WISE ACHIEVEMENT AS ON 30.06.2018                       ( amount in crores )</t>
  </si>
  <si>
    <t>S.No.</t>
  </si>
  <si>
    <t>Name of the Bank</t>
  </si>
  <si>
    <t>MSME</t>
  </si>
  <si>
    <t>Export Credit</t>
  </si>
  <si>
    <t>Others' Under Priority Sector</t>
  </si>
  <si>
    <t>Total Priority Sector</t>
  </si>
  <si>
    <t>Target</t>
  </si>
  <si>
    <t xml:space="preserve"> Achvmt</t>
  </si>
  <si>
    <t>% of achvmt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</si>
  <si>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</si>
  <si>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</si>
  <si>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</si>
  <si>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</si>
  <si>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</si>
  <si>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</si>
  <si>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</si>
  <si>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</si>
  <si>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</si>
  <si>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NA</t>
  </si>
  <si>
    <t>IDBI Bank Limited</t>
  </si>
  <si>
    <t>Indian Bank</t>
  </si>
  <si>
    <t>Indian Overseas Bank</t>
  </si>
  <si>
    <t>Oriental Bank of Commerce</t>
  </si>
  <si>
    <t>Punjab National Bank</t>
  </si>
  <si>
    <t>Punjab &amp; Sind Bank</t>
  </si>
  <si>
    <t>Syndicate Bank</t>
  </si>
  <si>
    <t>UCO Bank</t>
  </si>
  <si>
    <t>Union Bank of India</t>
  </si>
  <si>
    <t>United Bank of India</t>
  </si>
  <si>
    <t>Vijaya Bank</t>
  </si>
  <si>
    <t>State Bank of India</t>
  </si>
  <si>
    <t>Public Sector Banks Total</t>
  </si>
  <si>
    <t>Axis Bank</t>
  </si>
  <si>
    <t>Catholic Syrian Bank Ltd</t>
  </si>
  <si>
    <t>City Union Bank Ltd</t>
  </si>
  <si>
    <t>Coastal Local Area Bank</t>
  </si>
  <si>
    <t>DCB Bank Limited</t>
  </si>
  <si>
    <t>Dhanalakshmi Bank</t>
  </si>
  <si>
    <t>Equitas Small Finance Bank Ltd</t>
  </si>
  <si>
    <t>Federal Bank Ltd</t>
  </si>
  <si>
    <t>HDFC Bank Ltd</t>
  </si>
  <si>
    <t>ICICI Bank Ltd.</t>
  </si>
  <si>
    <t>IDFC Bank</t>
  </si>
  <si>
    <t>Indus Ind Bank</t>
  </si>
  <si>
    <t>Karnataka Bank Ltd</t>
  </si>
  <si>
    <t>Karur Vysya Bank Ltd</t>
  </si>
  <si>
    <t>Kotak Mahindra Bank</t>
  </si>
  <si>
    <t>KBS Local Area Bank</t>
  </si>
  <si>
    <t>Laxmi Vilas Bank</t>
  </si>
  <si>
    <t>RBL Bank</t>
  </si>
  <si>
    <t>South Indian Bank</t>
  </si>
  <si>
    <t>Standard Chartered Bank</t>
  </si>
  <si>
    <t>Tamilnad Mercantile Bank</t>
  </si>
  <si>
    <t>Yes Bank</t>
  </si>
  <si>
    <t>Private Sector Banks Total</t>
  </si>
  <si>
    <t>Commercial Banks Total</t>
  </si>
  <si>
    <t>A.P.State Co-op Bank</t>
  </si>
  <si>
    <t>A.P. Mahesh Co-op. Urban Bank Ltd</t>
  </si>
  <si>
    <t>Co-operative Banks Total</t>
  </si>
  <si>
    <t>APGB</t>
  </si>
  <si>
    <t>APGVB</t>
  </si>
  <si>
    <t>CGGB</t>
  </si>
  <si>
    <t>SGB</t>
  </si>
  <si>
    <t>Regional Rural Banks Total</t>
  </si>
  <si>
    <t>A.P.S.F.C</t>
  </si>
  <si>
    <t>Others Total</t>
  </si>
  <si>
    <t>Grand Total</t>
  </si>
  <si>
    <t>Consolidation</t>
  </si>
  <si>
    <t>Commercial Banks</t>
  </si>
  <si>
    <t>Co-operative Banks</t>
  </si>
  <si>
    <t>Regional Rural Banks</t>
  </si>
  <si>
    <t>Others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</si>
</sst>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0" xfId="0" applyFont="1" applyFill="1" applyAlignment="1" applyProtection="1"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4" xfId="0" applyFont="1" applyFill="1" applyBorder="1" applyAlignment="1"/>
    <xf numFmtId="0" fontId="1" fillId="2" borderId="4" xfId="0" applyFont="1" applyFill="1" applyBorder="1" applyAlignment="1" applyProtection="1">
      <alignment horizontal="left" wrapText="1"/>
    </xf>
    <xf numFmtId="2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</xf>
    <xf numFmtId="0" fontId="2" fillId="2" borderId="4" xfId="0" applyFont="1" applyFill="1" applyBorder="1" applyAlignment="1">
      <alignment horizontal="center" wrapText="1"/>
    </xf>
    <xf numFmtId="2" fontId="2" fillId="2" borderId="4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protection locked="0"/>
    </xf>
    <xf numFmtId="0" fontId="1" fillId="2" borderId="4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0" fontId="1" fillId="0" borderId="4" xfId="0" applyFont="1" applyBorder="1"/>
    <xf numFmtId="164" fontId="1" fillId="2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wrapText="1"/>
    </xf>
    <xf numFmtId="0" fontId="1" fillId="2" borderId="0" xfId="0" applyFont="1" applyFill="1" applyAlignment="1" applyProtection="1">
      <alignment horizontal="right"/>
      <protection locked="0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P/Final%20data/Key%20Ind/2018-19/30.06.2018%20Key%20In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nks Final"/>
      <sheetName val="Dt final"/>
      <sheetName val="BRANCHES"/>
      <sheetName val="CD RATIO"/>
      <sheetName val="MSME TOTAL"/>
      <sheetName val="MSME mfg service"/>
      <sheetName val="AGR TOTAL"/>
      <sheetName val="SFMF"/>
      <sheetName val="PS ADV"/>
      <sheetName val="ACP AGR"/>
      <sheetName val="ACP MSE OPS "/>
      <sheetName val="ACP NPS"/>
      <sheetName val="Total HL Disb"/>
      <sheetName val="TOTAL EL Disb"/>
      <sheetName val="ATLs Sector-wise os"/>
      <sheetName val="ATLs Sector-wise Disb"/>
      <sheetName val="Allied Sector-wise Disb (2)"/>
      <sheetName val="Total HL"/>
      <sheetName val="Total EL"/>
      <sheetName val="Social Infra"/>
      <sheetName val="RE"/>
      <sheetName val="New Export Credit"/>
      <sheetName val="MIN WS SCST WOMEN"/>
      <sheetName val="DRI"/>
      <sheetName val="SHG LINKAGE"/>
      <sheetName val="STCP OD"/>
      <sheetName val="ATL OD"/>
      <sheetName val="Farm Credit"/>
      <sheetName val="Agr Infra"/>
      <sheetName val="Anc Activies"/>
      <sheetName val="AGR OD"/>
      <sheetName val="MSME OD"/>
      <sheetName val="Export Credit od"/>
      <sheetName val="OPS OD"/>
      <sheetName val="TPSA OD"/>
      <sheetName val="NPS OD"/>
      <sheetName val="TOTAL ADV OD"/>
      <sheetName val="EL OD"/>
      <sheetName val="HL OD"/>
      <sheetName val="SHG OD"/>
      <sheetName val="CGSS"/>
      <sheetName val="SGSS "/>
      <sheetName val="AGR NPS OD"/>
      <sheetName val="EL NPS OD"/>
      <sheetName val="HL NPS OD"/>
      <sheetName val="Dtwise branches"/>
      <sheetName val="dt wise cd ratio"/>
      <sheetName val="dt wise ps adv original"/>
      <sheetName val="dt wise agr acp"/>
      <sheetName val="dt wise mse ops acp"/>
      <sheetName val="dt wise nps acp"/>
      <sheetName val="Sheet1"/>
      <sheetName val="Sheet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I5">
            <v>36.03</v>
          </cell>
          <cell r="J5">
            <v>12.51</v>
          </cell>
        </row>
        <row r="6">
          <cell r="I6">
            <v>17038.55</v>
          </cell>
          <cell r="J6">
            <v>5261.41</v>
          </cell>
        </row>
        <row r="7">
          <cell r="I7">
            <v>1768.0500000000002</v>
          </cell>
          <cell r="J7">
            <v>634.28</v>
          </cell>
        </row>
        <row r="8">
          <cell r="I8">
            <v>1366.19</v>
          </cell>
          <cell r="J8">
            <v>472.66999999999996</v>
          </cell>
        </row>
        <row r="9">
          <cell r="I9">
            <v>33.739999999999995</v>
          </cell>
          <cell r="J9">
            <v>5.04</v>
          </cell>
        </row>
        <row r="10">
          <cell r="I10">
            <v>6366.35</v>
          </cell>
          <cell r="J10">
            <v>1925.73</v>
          </cell>
        </row>
        <row r="11">
          <cell r="I11">
            <v>1200.98</v>
          </cell>
          <cell r="J11">
            <v>589.57999999999993</v>
          </cell>
        </row>
        <row r="12">
          <cell r="I12">
            <v>651.04000000000008</v>
          </cell>
          <cell r="J12">
            <v>299.52</v>
          </cell>
        </row>
        <row r="13">
          <cell r="I13">
            <v>12.680000000000001</v>
          </cell>
          <cell r="J13">
            <v>6.9600000000000009</v>
          </cell>
        </row>
        <row r="14">
          <cell r="I14">
            <v>749.42000000000007</v>
          </cell>
          <cell r="J14">
            <v>196.13000000000002</v>
          </cell>
        </row>
        <row r="15">
          <cell r="I15">
            <v>4898.4099999999989</v>
          </cell>
          <cell r="J15">
            <v>1436.86</v>
          </cell>
        </row>
        <row r="16">
          <cell r="I16">
            <v>1812.67</v>
          </cell>
          <cell r="J16">
            <v>501.69</v>
          </cell>
        </row>
        <row r="17">
          <cell r="I17">
            <v>131.63</v>
          </cell>
          <cell r="J17">
            <v>35.939999999999991</v>
          </cell>
        </row>
        <row r="18">
          <cell r="I18">
            <v>212.04000000000002</v>
          </cell>
          <cell r="J18">
            <v>132.94</v>
          </cell>
        </row>
        <row r="19">
          <cell r="I19">
            <v>0.77</v>
          </cell>
          <cell r="J19">
            <v>0</v>
          </cell>
        </row>
        <row r="20">
          <cell r="I20">
            <v>7870.49</v>
          </cell>
          <cell r="J20">
            <v>2061.94</v>
          </cell>
        </row>
        <row r="21">
          <cell r="I21">
            <v>87.03</v>
          </cell>
          <cell r="J21">
            <v>18.43</v>
          </cell>
        </row>
        <row r="22">
          <cell r="I22">
            <v>2936.6000000000004</v>
          </cell>
          <cell r="J22">
            <v>858.88999999999987</v>
          </cell>
        </row>
        <row r="23">
          <cell r="I23">
            <v>10.1</v>
          </cell>
          <cell r="J23">
            <v>0.95000000000000007</v>
          </cell>
        </row>
        <row r="24">
          <cell r="I24">
            <v>632.96000000000015</v>
          </cell>
          <cell r="J24">
            <v>51.179999999999993</v>
          </cell>
        </row>
        <row r="25">
          <cell r="I25">
            <v>15043.380000000001</v>
          </cell>
          <cell r="J25">
            <v>3333.66</v>
          </cell>
        </row>
        <row r="26">
          <cell r="I26">
            <v>62859.109999999986</v>
          </cell>
          <cell r="J26">
            <v>17836.310000000001</v>
          </cell>
        </row>
        <row r="27">
          <cell r="I27">
            <v>507.85999999999996</v>
          </cell>
          <cell r="J27">
            <v>469.78</v>
          </cell>
        </row>
        <row r="28">
          <cell r="I28">
            <v>12.729999999999999</v>
          </cell>
          <cell r="J28">
            <v>4.58</v>
          </cell>
        </row>
        <row r="29">
          <cell r="I29">
            <v>267.78999999999996</v>
          </cell>
          <cell r="J29">
            <v>65.349999999999994</v>
          </cell>
        </row>
        <row r="30">
          <cell r="I30">
            <v>79.039999999999992</v>
          </cell>
          <cell r="J30">
            <v>20.38</v>
          </cell>
        </row>
        <row r="31">
          <cell r="I31">
            <v>37.46</v>
          </cell>
          <cell r="J31">
            <v>8.57</v>
          </cell>
        </row>
        <row r="32">
          <cell r="I32">
            <v>44.24</v>
          </cell>
          <cell r="J32">
            <v>39.86</v>
          </cell>
        </row>
        <row r="33">
          <cell r="I33">
            <v>0</v>
          </cell>
          <cell r="J33">
            <v>0</v>
          </cell>
        </row>
        <row r="34">
          <cell r="I34">
            <v>202.92999999999998</v>
          </cell>
          <cell r="J34">
            <v>72.72999999999999</v>
          </cell>
        </row>
        <row r="35">
          <cell r="I35">
            <v>2810.55</v>
          </cell>
          <cell r="J35">
            <v>803.36</v>
          </cell>
        </row>
        <row r="36">
          <cell r="I36">
            <v>1776.32</v>
          </cell>
          <cell r="J36">
            <v>465.96</v>
          </cell>
        </row>
        <row r="37">
          <cell r="I37">
            <v>0</v>
          </cell>
          <cell r="J37">
            <v>0</v>
          </cell>
        </row>
        <row r="38">
          <cell r="I38">
            <v>588.15000000000009</v>
          </cell>
          <cell r="J38">
            <v>283.29999999999995</v>
          </cell>
        </row>
        <row r="39">
          <cell r="I39">
            <v>379.54</v>
          </cell>
          <cell r="J39">
            <v>71.989999999999995</v>
          </cell>
        </row>
        <row r="40">
          <cell r="I40">
            <v>957.22000000000025</v>
          </cell>
          <cell r="J40">
            <v>624.1</v>
          </cell>
        </row>
        <row r="41">
          <cell r="I41">
            <v>234.65000000000003</v>
          </cell>
          <cell r="J41">
            <v>59.509999999999991</v>
          </cell>
        </row>
        <row r="42">
          <cell r="I42">
            <v>0.05</v>
          </cell>
          <cell r="J42">
            <v>0.02</v>
          </cell>
        </row>
        <row r="43">
          <cell r="I43">
            <v>153.26</v>
          </cell>
          <cell r="J43">
            <v>23.83</v>
          </cell>
        </row>
        <row r="44">
          <cell r="I44">
            <v>59.1</v>
          </cell>
          <cell r="J44">
            <v>9.18</v>
          </cell>
        </row>
        <row r="45">
          <cell r="I45">
            <v>108.07000000000001</v>
          </cell>
          <cell r="J45">
            <v>64.52</v>
          </cell>
        </row>
        <row r="46">
          <cell r="I46">
            <v>0</v>
          </cell>
          <cell r="J46">
            <v>0</v>
          </cell>
        </row>
        <row r="47">
          <cell r="I47">
            <v>363.74999999999994</v>
          </cell>
          <cell r="J47">
            <v>193.72999999999996</v>
          </cell>
        </row>
        <row r="48">
          <cell r="I48">
            <v>93.929999999999993</v>
          </cell>
          <cell r="J48">
            <v>38.049999999999997</v>
          </cell>
        </row>
        <row r="49">
          <cell r="I49">
            <v>8676.6400000000012</v>
          </cell>
          <cell r="J49">
            <v>3318.7999999999993</v>
          </cell>
        </row>
        <row r="50">
          <cell r="I50">
            <v>71535.749999999985</v>
          </cell>
          <cell r="J50">
            <v>21155.11</v>
          </cell>
        </row>
        <row r="51">
          <cell r="I51">
            <v>12522</v>
          </cell>
          <cell r="J51">
            <v>3477.64</v>
          </cell>
        </row>
        <row r="52">
          <cell r="I52">
            <v>0</v>
          </cell>
          <cell r="J52">
            <v>0</v>
          </cell>
        </row>
        <row r="53">
          <cell r="I53">
            <v>12522</v>
          </cell>
          <cell r="J53">
            <v>3477.64</v>
          </cell>
        </row>
        <row r="54">
          <cell r="I54">
            <v>8401.5</v>
          </cell>
          <cell r="J54">
            <v>3795.83</v>
          </cell>
        </row>
        <row r="55">
          <cell r="I55">
            <v>2294.41</v>
          </cell>
          <cell r="J55">
            <v>523.61</v>
          </cell>
        </row>
        <row r="56">
          <cell r="I56">
            <v>3372.4700000000003</v>
          </cell>
          <cell r="J56">
            <v>1037.3</v>
          </cell>
        </row>
        <row r="57">
          <cell r="I57">
            <v>3437.87</v>
          </cell>
          <cell r="J57">
            <v>1017.45</v>
          </cell>
        </row>
        <row r="58">
          <cell r="I58">
            <v>17506.25</v>
          </cell>
          <cell r="J58">
            <v>6374.19</v>
          </cell>
        </row>
        <row r="59">
          <cell r="I59">
            <v>0</v>
          </cell>
          <cell r="J59">
            <v>0</v>
          </cell>
        </row>
        <row r="60">
          <cell r="I60">
            <v>0</v>
          </cell>
          <cell r="J60">
            <v>0</v>
          </cell>
        </row>
        <row r="61">
          <cell r="I61">
            <v>101563.99999999999</v>
          </cell>
          <cell r="J61">
            <v>31006.94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zoomScaleSheetLayoutView="85" workbookViewId="0">
      <pane xSplit="2" ySplit="4" topLeftCell="C38" activePane="bottomRight" state="frozen"/>
      <selection activeCell="J20" sqref="J20"/>
      <selection pane="topRight" activeCell="J20" sqref="J20"/>
      <selection pane="bottomLeft" activeCell="J20" sqref="J20"/>
      <selection pane="bottomRight" activeCell="P40" sqref="P40"/>
    </sheetView>
  </sheetViews>
  <sheetFormatPr defaultColWidth="9.140625" defaultRowHeight="15"/>
  <cols>
    <col min="1" max="1" width="5.5703125" style="30" customWidth="1"/>
    <col min="2" max="2" width="28.140625" style="4" customWidth="1"/>
    <col min="3" max="11" width="9" style="4" customWidth="1"/>
    <col min="12" max="12" width="10.140625" style="4" customWidth="1"/>
    <col min="13" max="14" width="9" style="4" customWidth="1"/>
    <col min="15" max="16384" width="9.140625" style="4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>
        <v>2223</v>
      </c>
    </row>
    <row r="2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5" customHeight="1">
      <c r="A3" s="6" t="s">
        <v>2</v>
      </c>
      <c r="B3" s="7" t="s">
        <v>3</v>
      </c>
      <c r="C3" s="8" t="s">
        <v>4</v>
      </c>
      <c r="D3" s="9"/>
      <c r="E3" s="10"/>
      <c r="F3" s="8" t="s">
        <v>5</v>
      </c>
      <c r="G3" s="9"/>
      <c r="H3" s="10"/>
      <c r="I3" s="8" t="s">
        <v>6</v>
      </c>
      <c r="J3" s="9"/>
      <c r="K3" s="10"/>
      <c r="L3" s="11" t="s">
        <v>7</v>
      </c>
      <c r="M3" s="11"/>
      <c r="N3" s="11"/>
    </row>
    <row r="4" spans="1:15" s="15" customFormat="1" ht="30">
      <c r="A4" s="6"/>
      <c r="B4" s="12"/>
      <c r="C4" s="13" t="s">
        <v>8</v>
      </c>
      <c r="D4" s="14" t="s">
        <v>9</v>
      </c>
      <c r="E4" s="14" t="s">
        <v>10</v>
      </c>
      <c r="F4" s="13" t="s">
        <v>8</v>
      </c>
      <c r="G4" s="14" t="s">
        <v>9</v>
      </c>
      <c r="H4" s="14" t="s">
        <v>10</v>
      </c>
      <c r="I4" s="13" t="s">
        <v>8</v>
      </c>
      <c r="J4" s="14" t="s">
        <v>9</v>
      </c>
      <c r="K4" s="14" t="s">
        <v>10</v>
      </c>
      <c r="L4" s="13" t="s">
        <v>8</v>
      </c>
      <c r="M4" s="14" t="s">
        <v>9</v>
      </c>
      <c r="N4" s="14" t="s">
        <v>10</v>
      </c>
    </row>
    <row r="5" spans="1:15" ht="15.75">
      <c r="A5" s="16">
        <v>1</v>
      </c>
      <c r="B5" s="17" t="s">
        <v>11</v>
      </c>
      <c r="C5" s="18">
        <v>49.570000000000007</v>
      </c>
      <c r="D5" s="18">
        <v>15.93</v>
      </c>
      <c r="E5" s="18">
        <f>D5/C5%</f>
        <v>32.136372806132734</v>
      </c>
      <c r="F5" s="18">
        <v>0</v>
      </c>
      <c r="G5" s="18">
        <v>0</v>
      </c>
      <c r="H5" s="18">
        <v>0</v>
      </c>
      <c r="I5" s="18">
        <v>105.35000000000001</v>
      </c>
      <c r="J5" s="18">
        <v>4.7300000000000004</v>
      </c>
      <c r="K5" s="18">
        <f>J5/I5%</f>
        <v>4.4897959183673466</v>
      </c>
      <c r="L5" s="18">
        <f>'[1]ACP AGR'!I5+C5+F5+I5</f>
        <v>190.95000000000002</v>
      </c>
      <c r="M5" s="18">
        <f>'[1]ACP AGR'!J5+D5+G5+J5</f>
        <v>33.17</v>
      </c>
      <c r="N5" s="18">
        <f>M5/L5%</f>
        <v>17.371039539146373</v>
      </c>
    </row>
    <row r="6" spans="1:15" ht="15.75">
      <c r="A6" s="16">
        <v>2</v>
      </c>
      <c r="B6" s="17" t="s">
        <v>12</v>
      </c>
      <c r="C6" s="18">
        <v>8209.9299999999985</v>
      </c>
      <c r="D6" s="18">
        <v>3605.41</v>
      </c>
      <c r="E6" s="18">
        <f t="shared" ref="E6:E61" si="0">D6/C6%</f>
        <v>43.915234356443968</v>
      </c>
      <c r="F6" s="18">
        <v>0</v>
      </c>
      <c r="G6" s="18">
        <v>0</v>
      </c>
      <c r="H6" s="18">
        <v>0</v>
      </c>
      <c r="I6" s="18">
        <v>1569.0300000000002</v>
      </c>
      <c r="J6" s="18">
        <v>151.13999999999999</v>
      </c>
      <c r="K6" s="18">
        <f t="shared" ref="K6:K61" si="1">J6/I6%</f>
        <v>9.6327030075906741</v>
      </c>
      <c r="L6" s="18">
        <f>'[1]ACP AGR'!I6+C6+F6+I6</f>
        <v>26817.509999999995</v>
      </c>
      <c r="M6" s="18">
        <f>'[1]ACP AGR'!J6+D6+G6+J6</f>
        <v>9017.9599999999991</v>
      </c>
      <c r="N6" s="18">
        <f t="shared" ref="N6:N61" si="2">M6/L6%</f>
        <v>33.62713391362584</v>
      </c>
    </row>
    <row r="7" spans="1:15" ht="15.75">
      <c r="A7" s="16">
        <v>3</v>
      </c>
      <c r="B7" s="17" t="s">
        <v>13</v>
      </c>
      <c r="C7" s="18">
        <v>80.439999999999984</v>
      </c>
      <c r="D7" s="18">
        <v>26.59</v>
      </c>
      <c r="E7" s="18">
        <f t="shared" si="0"/>
        <v>33.055693684733974</v>
      </c>
      <c r="F7" s="18">
        <v>0</v>
      </c>
      <c r="G7" s="18">
        <v>0</v>
      </c>
      <c r="H7" s="18">
        <v>0</v>
      </c>
      <c r="I7" s="18">
        <v>290.89999999999998</v>
      </c>
      <c r="J7" s="18">
        <v>80.75</v>
      </c>
      <c r="K7" s="18">
        <f t="shared" si="1"/>
        <v>27.758679958748711</v>
      </c>
      <c r="L7" s="18">
        <f>'[1]ACP AGR'!I7+C7+F7+I7</f>
        <v>2139.3900000000003</v>
      </c>
      <c r="M7" s="18">
        <f>'[1]ACP AGR'!J7+D7+G7+J7</f>
        <v>741.62</v>
      </c>
      <c r="N7" s="18">
        <f t="shared" si="2"/>
        <v>34.665021337857986</v>
      </c>
    </row>
    <row r="8" spans="1:15" ht="15.75">
      <c r="A8" s="16">
        <v>4</v>
      </c>
      <c r="B8" s="17" t="s">
        <v>14</v>
      </c>
      <c r="C8" s="18">
        <v>386.70000000000005</v>
      </c>
      <c r="D8" s="18">
        <v>85.31</v>
      </c>
      <c r="E8" s="18">
        <f t="shared" si="0"/>
        <v>22.061029221618824</v>
      </c>
      <c r="F8" s="18">
        <v>0</v>
      </c>
      <c r="G8" s="18">
        <v>0</v>
      </c>
      <c r="H8" s="18">
        <v>0</v>
      </c>
      <c r="I8" s="18">
        <v>451.98000000000008</v>
      </c>
      <c r="J8" s="18">
        <v>75.95</v>
      </c>
      <c r="K8" s="18">
        <f t="shared" si="1"/>
        <v>16.803840877914951</v>
      </c>
      <c r="L8" s="18">
        <f>'[1]ACP AGR'!I8+C8+F8+I8</f>
        <v>2204.8700000000003</v>
      </c>
      <c r="M8" s="18">
        <f>'[1]ACP AGR'!J8+D8+G8+J8</f>
        <v>633.93000000000006</v>
      </c>
      <c r="N8" s="18">
        <f t="shared" si="2"/>
        <v>28.751354955167422</v>
      </c>
    </row>
    <row r="9" spans="1:15" ht="15.75">
      <c r="A9" s="16">
        <v>5</v>
      </c>
      <c r="B9" s="17" t="s">
        <v>15</v>
      </c>
      <c r="C9" s="18">
        <v>198.85000000000002</v>
      </c>
      <c r="D9" s="18">
        <v>30.86</v>
      </c>
      <c r="E9" s="18">
        <f t="shared" si="0"/>
        <v>15.51923560472718</v>
      </c>
      <c r="F9" s="18">
        <v>0</v>
      </c>
      <c r="G9" s="18">
        <v>0</v>
      </c>
      <c r="H9" s="18">
        <v>0</v>
      </c>
      <c r="I9" s="18">
        <v>57.039999999999992</v>
      </c>
      <c r="J9" s="18">
        <v>2.72</v>
      </c>
      <c r="K9" s="18">
        <f t="shared" si="1"/>
        <v>4.7685834502103797</v>
      </c>
      <c r="L9" s="18">
        <f>'[1]ACP AGR'!I9+C9+F9+I9</f>
        <v>289.63</v>
      </c>
      <c r="M9" s="18">
        <f>'[1]ACP AGR'!J9+D9+G9+J9</f>
        <v>38.619999999999997</v>
      </c>
      <c r="N9" s="18">
        <f>M9/L9%</f>
        <v>13.334254048268479</v>
      </c>
    </row>
    <row r="10" spans="1:15" ht="15.75">
      <c r="A10" s="16">
        <v>6</v>
      </c>
      <c r="B10" s="17" t="s">
        <v>16</v>
      </c>
      <c r="C10" s="18">
        <v>687.01</v>
      </c>
      <c r="D10" s="18">
        <v>255.59000000000003</v>
      </c>
      <c r="E10" s="18">
        <f t="shared" si="0"/>
        <v>37.203243038674842</v>
      </c>
      <c r="F10" s="18">
        <v>0</v>
      </c>
      <c r="G10" s="18">
        <v>0</v>
      </c>
      <c r="H10" s="18">
        <v>0</v>
      </c>
      <c r="I10" s="18">
        <v>691.17</v>
      </c>
      <c r="J10" s="18">
        <v>92.56</v>
      </c>
      <c r="K10" s="18">
        <f t="shared" si="1"/>
        <v>13.391784944369693</v>
      </c>
      <c r="L10" s="18">
        <f>'[1]ACP AGR'!I10+C10+F10+I10</f>
        <v>7744.5300000000007</v>
      </c>
      <c r="M10" s="18">
        <f>'[1]ACP AGR'!J10+D10+G10+J10</f>
        <v>2273.88</v>
      </c>
      <c r="N10" s="18">
        <f t="shared" si="2"/>
        <v>29.361110357891313</v>
      </c>
    </row>
    <row r="11" spans="1:15" ht="15.75">
      <c r="A11" s="16">
        <v>7</v>
      </c>
      <c r="B11" s="17" t="s">
        <v>17</v>
      </c>
      <c r="C11" s="18">
        <v>463.59000000000003</v>
      </c>
      <c r="D11" s="18">
        <v>312.65999999999997</v>
      </c>
      <c r="E11" s="18">
        <f t="shared" si="0"/>
        <v>67.443214909726251</v>
      </c>
      <c r="F11" s="18">
        <v>0</v>
      </c>
      <c r="G11" s="18">
        <v>0</v>
      </c>
      <c r="H11" s="18">
        <v>0</v>
      </c>
      <c r="I11" s="18">
        <v>139.56000000000003</v>
      </c>
      <c r="J11" s="18">
        <v>16.48</v>
      </c>
      <c r="K11" s="18">
        <f t="shared" si="1"/>
        <v>11.808541129263396</v>
      </c>
      <c r="L11" s="18">
        <f>'[1]ACP AGR'!I11+C11+F11+I11</f>
        <v>1804.13</v>
      </c>
      <c r="M11" s="18">
        <f>'[1]ACP AGR'!J11+D11+G11+J11</f>
        <v>918.71999999999991</v>
      </c>
      <c r="N11" s="18">
        <f t="shared" si="2"/>
        <v>50.923159639272107</v>
      </c>
    </row>
    <row r="12" spans="1:15" ht="15.75">
      <c r="A12" s="16">
        <v>8</v>
      </c>
      <c r="B12" s="17" t="s">
        <v>18</v>
      </c>
      <c r="C12" s="18">
        <v>215.33999999999997</v>
      </c>
      <c r="D12" s="18">
        <v>128.74</v>
      </c>
      <c r="E12" s="18">
        <f t="shared" si="0"/>
        <v>59.78452679483609</v>
      </c>
      <c r="F12" s="18">
        <v>0</v>
      </c>
      <c r="G12" s="18">
        <v>0</v>
      </c>
      <c r="H12" s="18">
        <v>0</v>
      </c>
      <c r="I12" s="18">
        <v>101.6</v>
      </c>
      <c r="J12" s="18">
        <v>54.269999999999996</v>
      </c>
      <c r="K12" s="18">
        <f t="shared" si="1"/>
        <v>53.415354330708659</v>
      </c>
      <c r="L12" s="18">
        <f>'[1]ACP AGR'!I12+C12+F12+I12</f>
        <v>967.98000000000013</v>
      </c>
      <c r="M12" s="18">
        <f>'[1]ACP AGR'!J12+D12+G12+J12</f>
        <v>482.53</v>
      </c>
      <c r="N12" s="18">
        <f t="shared" si="2"/>
        <v>49.849170437405718</v>
      </c>
    </row>
    <row r="13" spans="1:15" ht="15.75">
      <c r="A13" s="16">
        <v>9</v>
      </c>
      <c r="B13" s="17" t="s">
        <v>19</v>
      </c>
      <c r="C13" s="18">
        <v>5.88</v>
      </c>
      <c r="D13" s="18">
        <v>0.58000000000000007</v>
      </c>
      <c r="E13" s="18">
        <f t="shared" si="0"/>
        <v>9.8639455782312933</v>
      </c>
      <c r="F13" s="18">
        <v>0</v>
      </c>
      <c r="G13" s="18">
        <v>0</v>
      </c>
      <c r="H13" s="18">
        <v>0</v>
      </c>
      <c r="I13" s="18">
        <v>0</v>
      </c>
      <c r="J13" s="18">
        <v>0.36</v>
      </c>
      <c r="K13" s="19" t="s">
        <v>20</v>
      </c>
      <c r="L13" s="18">
        <f>'[1]ACP AGR'!I13+C13+F13+I13</f>
        <v>18.560000000000002</v>
      </c>
      <c r="M13" s="18">
        <f>'[1]ACP AGR'!J13+D13+G13+J13</f>
        <v>7.9000000000000012</v>
      </c>
      <c r="N13" s="18">
        <f t="shared" si="2"/>
        <v>42.564655172413794</v>
      </c>
    </row>
    <row r="14" spans="1:15" ht="15.75">
      <c r="A14" s="16">
        <v>10</v>
      </c>
      <c r="B14" s="17" t="s">
        <v>21</v>
      </c>
      <c r="C14" s="18">
        <v>520.16999999999996</v>
      </c>
      <c r="D14" s="18">
        <v>171.03999999999996</v>
      </c>
      <c r="E14" s="18">
        <f t="shared" si="0"/>
        <v>32.881557952207928</v>
      </c>
      <c r="F14" s="18">
        <v>0</v>
      </c>
      <c r="G14" s="18">
        <v>0</v>
      </c>
      <c r="H14" s="18">
        <v>0</v>
      </c>
      <c r="I14" s="18">
        <v>226.63</v>
      </c>
      <c r="J14" s="18">
        <v>41.79</v>
      </c>
      <c r="K14" s="18">
        <f t="shared" si="1"/>
        <v>18.439747606230423</v>
      </c>
      <c r="L14" s="18">
        <f>'[1]ACP AGR'!I14+C14+F14+I14</f>
        <v>1496.2200000000003</v>
      </c>
      <c r="M14" s="18">
        <f>'[1]ACP AGR'!J14+D14+G14+J14</f>
        <v>408.96</v>
      </c>
      <c r="N14" s="18">
        <f t="shared" si="2"/>
        <v>27.332878854713872</v>
      </c>
    </row>
    <row r="15" spans="1:15" ht="15.75">
      <c r="A15" s="16">
        <v>11</v>
      </c>
      <c r="B15" s="17" t="s">
        <v>22</v>
      </c>
      <c r="C15" s="18">
        <v>1041.8</v>
      </c>
      <c r="D15" s="18">
        <v>163.00000000000003</v>
      </c>
      <c r="E15" s="18">
        <f t="shared" si="0"/>
        <v>15.645997312344024</v>
      </c>
      <c r="F15" s="18">
        <v>26.160000000000004</v>
      </c>
      <c r="G15" s="18">
        <v>0</v>
      </c>
      <c r="H15" s="18">
        <v>0</v>
      </c>
      <c r="I15" s="18">
        <v>1229.79</v>
      </c>
      <c r="J15" s="18">
        <v>53.970000000000006</v>
      </c>
      <c r="K15" s="18">
        <f t="shared" si="1"/>
        <v>4.3885541433903352</v>
      </c>
      <c r="L15" s="18">
        <f>'[1]ACP AGR'!I15+C15+F15+I15</f>
        <v>7196.1599999999989</v>
      </c>
      <c r="M15" s="18">
        <f>'[1]ACP AGR'!J15+D15+G15+J15</f>
        <v>1653.83</v>
      </c>
      <c r="N15" s="18">
        <f t="shared" si="2"/>
        <v>22.982118240839561</v>
      </c>
    </row>
    <row r="16" spans="1:15" ht="15.75">
      <c r="A16" s="16">
        <v>12</v>
      </c>
      <c r="B16" s="17" t="s">
        <v>23</v>
      </c>
      <c r="C16" s="18">
        <v>1974.3500000000001</v>
      </c>
      <c r="D16" s="18">
        <v>47.52</v>
      </c>
      <c r="E16" s="18">
        <f t="shared" si="0"/>
        <v>2.406868083166612</v>
      </c>
      <c r="F16" s="18">
        <v>0</v>
      </c>
      <c r="G16" s="18">
        <v>0</v>
      </c>
      <c r="H16" s="18">
        <v>0</v>
      </c>
      <c r="I16" s="18">
        <v>310.98</v>
      </c>
      <c r="J16" s="18">
        <v>45.099999999999994</v>
      </c>
      <c r="K16" s="18">
        <f t="shared" si="1"/>
        <v>14.502540356293006</v>
      </c>
      <c r="L16" s="18">
        <f>'[1]ACP AGR'!I16+C16+F16+I16</f>
        <v>4098</v>
      </c>
      <c r="M16" s="18">
        <f>'[1]ACP AGR'!J16+D16+G16+J16</f>
        <v>594.31000000000006</v>
      </c>
      <c r="N16" s="18">
        <f t="shared" si="2"/>
        <v>14.5024402147389</v>
      </c>
    </row>
    <row r="17" spans="1:14" ht="15.75">
      <c r="A17" s="16">
        <v>13</v>
      </c>
      <c r="B17" s="17" t="s">
        <v>24</v>
      </c>
      <c r="C17" s="18">
        <v>44.760000000000005</v>
      </c>
      <c r="D17" s="18">
        <v>43.33</v>
      </c>
      <c r="E17" s="18">
        <f t="shared" si="0"/>
        <v>96.805183199285054</v>
      </c>
      <c r="F17" s="18">
        <v>0</v>
      </c>
      <c r="G17" s="18">
        <v>0</v>
      </c>
      <c r="H17" s="18">
        <v>0</v>
      </c>
      <c r="I17" s="18">
        <v>31.21</v>
      </c>
      <c r="J17" s="18">
        <v>40.97</v>
      </c>
      <c r="K17" s="18">
        <f t="shared" si="1"/>
        <v>131.27202819609099</v>
      </c>
      <c r="L17" s="18">
        <f>'[1]ACP AGR'!I17+C17+F17+I17</f>
        <v>207.6</v>
      </c>
      <c r="M17" s="18">
        <f>'[1]ACP AGR'!J17+D17+G17+J17</f>
        <v>120.23999999999998</v>
      </c>
      <c r="N17" s="18">
        <f t="shared" si="2"/>
        <v>57.91907514450866</v>
      </c>
    </row>
    <row r="18" spans="1:14" ht="15.75">
      <c r="A18" s="16">
        <v>14</v>
      </c>
      <c r="B18" s="17" t="s">
        <v>25</v>
      </c>
      <c r="C18" s="18">
        <v>366.03</v>
      </c>
      <c r="D18" s="18">
        <v>171.82</v>
      </c>
      <c r="E18" s="18">
        <f t="shared" si="0"/>
        <v>46.941507526705458</v>
      </c>
      <c r="F18" s="18">
        <v>0</v>
      </c>
      <c r="G18" s="18">
        <v>0</v>
      </c>
      <c r="H18" s="18">
        <v>0</v>
      </c>
      <c r="I18" s="18">
        <v>53.86</v>
      </c>
      <c r="J18" s="18">
        <v>9.76</v>
      </c>
      <c r="K18" s="18">
        <f t="shared" si="1"/>
        <v>18.121054585963609</v>
      </c>
      <c r="L18" s="18">
        <f>'[1]ACP AGR'!I18+C18+F18+I18</f>
        <v>631.92999999999995</v>
      </c>
      <c r="M18" s="18">
        <f>'[1]ACP AGR'!J18+D18+G18+J18</f>
        <v>314.52</v>
      </c>
      <c r="N18" s="18">
        <f t="shared" si="2"/>
        <v>49.771335432721983</v>
      </c>
    </row>
    <row r="19" spans="1:14" ht="15.75">
      <c r="A19" s="16">
        <v>15</v>
      </c>
      <c r="B19" s="17" t="s">
        <v>26</v>
      </c>
      <c r="C19" s="18">
        <v>21.78</v>
      </c>
      <c r="D19" s="18">
        <v>4.4800000000000004</v>
      </c>
      <c r="E19" s="18">
        <f t="shared" si="0"/>
        <v>20.569329660238751</v>
      </c>
      <c r="F19" s="18">
        <v>0</v>
      </c>
      <c r="G19" s="18">
        <v>0</v>
      </c>
      <c r="H19" s="18">
        <v>0</v>
      </c>
      <c r="I19" s="18">
        <v>24.400000000000002</v>
      </c>
      <c r="J19" s="18">
        <v>3.54</v>
      </c>
      <c r="K19" s="18">
        <f t="shared" si="1"/>
        <v>14.508196721311474</v>
      </c>
      <c r="L19" s="18">
        <f>'[1]ACP AGR'!I19+C19+F19+I19</f>
        <v>46.95</v>
      </c>
      <c r="M19" s="18">
        <f>'[1]ACP AGR'!J19+D19+G19+J19</f>
        <v>8.02</v>
      </c>
      <c r="N19" s="18">
        <f t="shared" si="2"/>
        <v>17.082002129925449</v>
      </c>
    </row>
    <row r="20" spans="1:14" ht="15.75">
      <c r="A20" s="16">
        <v>16</v>
      </c>
      <c r="B20" s="17" t="s">
        <v>27</v>
      </c>
      <c r="C20" s="18">
        <v>3093.1299999999997</v>
      </c>
      <c r="D20" s="18">
        <v>632.40000000000009</v>
      </c>
      <c r="E20" s="18">
        <f t="shared" si="0"/>
        <v>20.445309443831981</v>
      </c>
      <c r="F20" s="18">
        <v>29.7</v>
      </c>
      <c r="G20" s="18">
        <v>0</v>
      </c>
      <c r="H20" s="18">
        <f t="shared" ref="H20:H61" si="3">G20/F20%</f>
        <v>0</v>
      </c>
      <c r="I20" s="18">
        <v>530.96</v>
      </c>
      <c r="J20" s="18">
        <v>117.27</v>
      </c>
      <c r="K20" s="18">
        <f t="shared" si="1"/>
        <v>22.086409522374563</v>
      </c>
      <c r="L20" s="18">
        <f>'[1]ACP AGR'!I20+C20+F20+I20</f>
        <v>11524.279999999999</v>
      </c>
      <c r="M20" s="18">
        <f>'[1]ACP AGR'!J20+D20+G20+J20</f>
        <v>2811.61</v>
      </c>
      <c r="N20" s="18">
        <f t="shared" si="2"/>
        <v>24.397272541104524</v>
      </c>
    </row>
    <row r="21" spans="1:14" ht="15.75">
      <c r="A21" s="16">
        <v>17</v>
      </c>
      <c r="B21" s="17" t="s">
        <v>28</v>
      </c>
      <c r="C21" s="18">
        <v>245.33</v>
      </c>
      <c r="D21" s="18">
        <v>54.61</v>
      </c>
      <c r="E21" s="18">
        <f t="shared" si="0"/>
        <v>22.25981331268088</v>
      </c>
      <c r="F21" s="18">
        <v>0</v>
      </c>
      <c r="G21" s="18">
        <v>0</v>
      </c>
      <c r="H21" s="18">
        <v>0</v>
      </c>
      <c r="I21" s="18">
        <v>59.47</v>
      </c>
      <c r="J21" s="18">
        <v>6.76</v>
      </c>
      <c r="K21" s="18">
        <f t="shared" si="1"/>
        <v>11.367075836556246</v>
      </c>
      <c r="L21" s="18">
        <f>'[1]ACP AGR'!I21+C21+F21+I21</f>
        <v>391.83000000000004</v>
      </c>
      <c r="M21" s="18">
        <f>'[1]ACP AGR'!J21+D21+G21+J21</f>
        <v>79.8</v>
      </c>
      <c r="N21" s="18">
        <f t="shared" si="2"/>
        <v>20.365975040196002</v>
      </c>
    </row>
    <row r="22" spans="1:14" ht="15.75">
      <c r="A22" s="16">
        <v>18</v>
      </c>
      <c r="B22" s="17" t="s">
        <v>29</v>
      </c>
      <c r="C22" s="18">
        <v>1780.36</v>
      </c>
      <c r="D22" s="18">
        <v>723.43</v>
      </c>
      <c r="E22" s="18">
        <f t="shared" si="0"/>
        <v>40.633916735941042</v>
      </c>
      <c r="F22" s="18">
        <v>3.96</v>
      </c>
      <c r="G22" s="18">
        <v>0</v>
      </c>
      <c r="H22" s="18">
        <f t="shared" si="3"/>
        <v>0</v>
      </c>
      <c r="I22" s="18">
        <v>971.78000000000009</v>
      </c>
      <c r="J22" s="18">
        <v>76.61999999999999</v>
      </c>
      <c r="K22" s="18">
        <f t="shared" si="1"/>
        <v>7.8845006071333001</v>
      </c>
      <c r="L22" s="18">
        <f>'[1]ACP AGR'!I22+C22+F22+I22</f>
        <v>5692.7</v>
      </c>
      <c r="M22" s="18">
        <f>'[1]ACP AGR'!J22+D22+G22+J22</f>
        <v>1658.9399999999996</v>
      </c>
      <c r="N22" s="18">
        <f t="shared" si="2"/>
        <v>29.141532137649968</v>
      </c>
    </row>
    <row r="23" spans="1:14" ht="15.75">
      <c r="A23" s="16">
        <v>19</v>
      </c>
      <c r="B23" s="17" t="s">
        <v>30</v>
      </c>
      <c r="C23" s="18">
        <v>57.25</v>
      </c>
      <c r="D23" s="18">
        <v>5.46</v>
      </c>
      <c r="E23" s="18">
        <f t="shared" si="0"/>
        <v>9.537117903930131</v>
      </c>
      <c r="F23" s="18">
        <v>0</v>
      </c>
      <c r="G23" s="18">
        <v>0</v>
      </c>
      <c r="H23" s="18">
        <v>0</v>
      </c>
      <c r="I23" s="18">
        <v>55.230000000000004</v>
      </c>
      <c r="J23" s="18">
        <v>6.98</v>
      </c>
      <c r="K23" s="18">
        <f t="shared" si="1"/>
        <v>12.638059025891726</v>
      </c>
      <c r="L23" s="18">
        <f>'[1]ACP AGR'!I23+C23+F23+I23</f>
        <v>122.58</v>
      </c>
      <c r="M23" s="18">
        <f>'[1]ACP AGR'!J23+D23+G23+J23</f>
        <v>13.39</v>
      </c>
      <c r="N23" s="18">
        <f t="shared" si="2"/>
        <v>10.923478544623919</v>
      </c>
    </row>
    <row r="24" spans="1:14" ht="15.75">
      <c r="A24" s="16">
        <v>20</v>
      </c>
      <c r="B24" s="17" t="s">
        <v>31</v>
      </c>
      <c r="C24" s="18">
        <v>192.43999999999997</v>
      </c>
      <c r="D24" s="18">
        <v>31.75</v>
      </c>
      <c r="E24" s="18">
        <f t="shared" si="0"/>
        <v>16.498648929536483</v>
      </c>
      <c r="F24" s="18">
        <v>0</v>
      </c>
      <c r="G24" s="18">
        <v>0</v>
      </c>
      <c r="H24" s="18">
        <v>0</v>
      </c>
      <c r="I24" s="18">
        <v>972.54</v>
      </c>
      <c r="J24" s="18">
        <v>32.85</v>
      </c>
      <c r="K24" s="18">
        <f t="shared" si="1"/>
        <v>3.3777531001295578</v>
      </c>
      <c r="L24" s="18">
        <f>'[1]ACP AGR'!I24+C24+F24+I24</f>
        <v>1797.94</v>
      </c>
      <c r="M24" s="18">
        <f>'[1]ACP AGR'!J24+D24+G24+J24</f>
        <v>115.78</v>
      </c>
      <c r="N24" s="18">
        <f t="shared" si="2"/>
        <v>6.4395919774853434</v>
      </c>
    </row>
    <row r="25" spans="1:14" ht="15.75">
      <c r="A25" s="16">
        <v>21</v>
      </c>
      <c r="B25" s="20" t="s">
        <v>32</v>
      </c>
      <c r="C25" s="18">
        <v>878.76</v>
      </c>
      <c r="D25" s="18">
        <v>339.41999999999996</v>
      </c>
      <c r="E25" s="18">
        <f t="shared" si="0"/>
        <v>38.624880513450769</v>
      </c>
      <c r="F25" s="18">
        <v>132.24</v>
      </c>
      <c r="G25" s="18">
        <v>0.51</v>
      </c>
      <c r="H25" s="18">
        <f t="shared" si="3"/>
        <v>0.38566243194192379</v>
      </c>
      <c r="I25" s="18">
        <v>3072.38</v>
      </c>
      <c r="J25" s="18">
        <v>542.75</v>
      </c>
      <c r="K25" s="18">
        <f t="shared" si="1"/>
        <v>17.665458048809064</v>
      </c>
      <c r="L25" s="18">
        <f>'[1]ACP AGR'!I25+C25+F25+I25</f>
        <v>19126.760000000002</v>
      </c>
      <c r="M25" s="18">
        <f>'[1]ACP AGR'!J25+D25+G25+J25</f>
        <v>4216.34</v>
      </c>
      <c r="N25" s="18">
        <f t="shared" si="2"/>
        <v>22.044193580094067</v>
      </c>
    </row>
    <row r="26" spans="1:14" s="23" customFormat="1">
      <c r="A26" s="21" t="s">
        <v>33</v>
      </c>
      <c r="B26" s="21"/>
      <c r="C26" s="22">
        <f>SUM(C5:C25)</f>
        <v>20513.47</v>
      </c>
      <c r="D26" s="22">
        <f>SUM(D5:D25)</f>
        <v>6849.93</v>
      </c>
      <c r="E26" s="22">
        <f t="shared" si="0"/>
        <v>33.392351464671748</v>
      </c>
      <c r="F26" s="22">
        <f>SUM(F5:F25)</f>
        <v>192.06</v>
      </c>
      <c r="G26" s="22">
        <f>SUM(G5:G25)</f>
        <v>0.51</v>
      </c>
      <c r="H26" s="22">
        <f t="shared" si="3"/>
        <v>0.2655420181193377</v>
      </c>
      <c r="I26" s="22">
        <f>SUM(I5:I25)</f>
        <v>10945.86</v>
      </c>
      <c r="J26" s="22">
        <f>SUM(J5:J25)</f>
        <v>1457.3200000000002</v>
      </c>
      <c r="K26" s="22">
        <f t="shared" si="1"/>
        <v>13.31389219303006</v>
      </c>
      <c r="L26" s="22">
        <f>'[1]ACP AGR'!I26+C26+F26+I26</f>
        <v>94510.499999999985</v>
      </c>
      <c r="M26" s="22">
        <f>'[1]ACP AGR'!J26+D26+G26+J26</f>
        <v>26144.07</v>
      </c>
      <c r="N26" s="22">
        <f t="shared" si="2"/>
        <v>27.662608916469601</v>
      </c>
    </row>
    <row r="27" spans="1:14">
      <c r="A27" s="24">
        <v>22</v>
      </c>
      <c r="B27" s="25" t="s">
        <v>34</v>
      </c>
      <c r="C27" s="18">
        <v>277.11</v>
      </c>
      <c r="D27" s="18">
        <v>97.18</v>
      </c>
      <c r="E27" s="18">
        <f t="shared" si="0"/>
        <v>35.069106131139257</v>
      </c>
      <c r="F27" s="18">
        <v>0</v>
      </c>
      <c r="G27" s="18">
        <v>0</v>
      </c>
      <c r="H27" s="18">
        <v>0</v>
      </c>
      <c r="I27" s="18">
        <v>51.71</v>
      </c>
      <c r="J27" s="18">
        <v>13.57</v>
      </c>
      <c r="K27" s="18">
        <f t="shared" si="1"/>
        <v>26.242506285051249</v>
      </c>
      <c r="L27" s="18">
        <f>'[1]ACP AGR'!I27+C27+F27+I27</f>
        <v>836.68000000000006</v>
      </c>
      <c r="M27" s="18">
        <f>'[1]ACP AGR'!J27+D27+G27+J27</f>
        <v>580.53000000000009</v>
      </c>
      <c r="N27" s="18">
        <f t="shared" si="2"/>
        <v>69.384950040636795</v>
      </c>
    </row>
    <row r="28" spans="1:14">
      <c r="A28" s="24">
        <v>23</v>
      </c>
      <c r="B28" s="25" t="s">
        <v>35</v>
      </c>
      <c r="C28" s="18">
        <v>0</v>
      </c>
      <c r="D28" s="18">
        <v>9.14</v>
      </c>
      <c r="E28" s="19" t="s">
        <v>20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f>'[1]ACP AGR'!I28+C28+F28+I28</f>
        <v>12.729999999999999</v>
      </c>
      <c r="M28" s="18">
        <f>'[1]ACP AGR'!J28+D28+G28+J28</f>
        <v>13.72</v>
      </c>
      <c r="N28" s="18">
        <f t="shared" si="2"/>
        <v>107.77690494893952</v>
      </c>
    </row>
    <row r="29" spans="1:14">
      <c r="A29" s="24">
        <v>24</v>
      </c>
      <c r="B29" s="25" t="s">
        <v>36</v>
      </c>
      <c r="C29" s="18">
        <v>195.1</v>
      </c>
      <c r="D29" s="18">
        <v>19.420000000000002</v>
      </c>
      <c r="E29" s="18">
        <f t="shared" si="0"/>
        <v>9.953869810353666</v>
      </c>
      <c r="F29" s="18">
        <v>0</v>
      </c>
      <c r="G29" s="18">
        <v>0</v>
      </c>
      <c r="H29" s="18">
        <v>0</v>
      </c>
      <c r="I29" s="18">
        <v>31.410000000000004</v>
      </c>
      <c r="J29" s="18">
        <v>3.24</v>
      </c>
      <c r="K29" s="18">
        <f t="shared" si="1"/>
        <v>10.315186246418337</v>
      </c>
      <c r="L29" s="18">
        <f>'[1]ACP AGR'!I29+C29+F29+I29</f>
        <v>494.3</v>
      </c>
      <c r="M29" s="18">
        <f>'[1]ACP AGR'!J29+D29+G29+J29</f>
        <v>88.009999999999991</v>
      </c>
      <c r="N29" s="18">
        <f t="shared" si="2"/>
        <v>17.804976734776449</v>
      </c>
    </row>
    <row r="30" spans="1:14">
      <c r="A30" s="24">
        <v>25</v>
      </c>
      <c r="B30" s="25" t="s">
        <v>37</v>
      </c>
      <c r="C30" s="18">
        <v>156.61000000000001</v>
      </c>
      <c r="D30" s="18">
        <v>52.01</v>
      </c>
      <c r="E30" s="18">
        <f t="shared" si="0"/>
        <v>33.209884426281846</v>
      </c>
      <c r="F30" s="18">
        <v>0</v>
      </c>
      <c r="G30" s="18">
        <v>0</v>
      </c>
      <c r="H30" s="18">
        <v>0</v>
      </c>
      <c r="I30" s="18">
        <v>91.32</v>
      </c>
      <c r="J30" s="18">
        <v>3</v>
      </c>
      <c r="K30" s="18">
        <f t="shared" si="1"/>
        <v>3.2851511169513801</v>
      </c>
      <c r="L30" s="18">
        <f>'[1]ACP AGR'!I30+C30+F30+I30</f>
        <v>326.97000000000003</v>
      </c>
      <c r="M30" s="18">
        <f>'[1]ACP AGR'!J30+D30+G30+J30</f>
        <v>75.39</v>
      </c>
      <c r="N30" s="18">
        <f t="shared" si="2"/>
        <v>23.057161207450225</v>
      </c>
    </row>
    <row r="31" spans="1:14">
      <c r="A31" s="24">
        <v>26</v>
      </c>
      <c r="B31" s="25" t="s">
        <v>38</v>
      </c>
      <c r="C31" s="18">
        <v>53.82</v>
      </c>
      <c r="D31" s="18">
        <v>5.72</v>
      </c>
      <c r="E31" s="18">
        <f t="shared" si="0"/>
        <v>10.628019323671497</v>
      </c>
      <c r="F31" s="18">
        <v>0</v>
      </c>
      <c r="G31" s="18">
        <v>0</v>
      </c>
      <c r="H31" s="18">
        <v>0</v>
      </c>
      <c r="I31" s="18">
        <v>26.28</v>
      </c>
      <c r="J31" s="18">
        <v>5.97</v>
      </c>
      <c r="K31" s="18">
        <f t="shared" si="1"/>
        <v>22.716894977168945</v>
      </c>
      <c r="L31" s="18">
        <f>'[1]ACP AGR'!I31+C31+F31+I31</f>
        <v>117.56</v>
      </c>
      <c r="M31" s="18">
        <f>'[1]ACP AGR'!J31+D31+G31+J31</f>
        <v>20.259999999999998</v>
      </c>
      <c r="N31" s="18">
        <f t="shared" si="2"/>
        <v>17.233752977203128</v>
      </c>
    </row>
    <row r="32" spans="1:14">
      <c r="A32" s="24">
        <v>27</v>
      </c>
      <c r="B32" s="25" t="s">
        <v>39</v>
      </c>
      <c r="C32" s="18">
        <v>2.13</v>
      </c>
      <c r="D32" s="18">
        <v>1.8</v>
      </c>
      <c r="E32" s="18">
        <f t="shared" si="0"/>
        <v>84.507042253521135</v>
      </c>
      <c r="F32" s="18">
        <v>0</v>
      </c>
      <c r="G32" s="18">
        <v>0</v>
      </c>
      <c r="H32" s="18">
        <v>0</v>
      </c>
      <c r="I32" s="18">
        <v>5.2299999999999995</v>
      </c>
      <c r="J32" s="18">
        <v>2.15</v>
      </c>
      <c r="K32" s="18">
        <f t="shared" si="1"/>
        <v>41.108986615678781</v>
      </c>
      <c r="L32" s="18">
        <f>'[1]ACP AGR'!I32+C32+F32+I32</f>
        <v>51.6</v>
      </c>
      <c r="M32" s="18">
        <f>'[1]ACP AGR'!J32+D32+G32+J32</f>
        <v>43.809999999999995</v>
      </c>
      <c r="N32" s="18">
        <f t="shared" si="2"/>
        <v>84.903100775193792</v>
      </c>
    </row>
    <row r="33" spans="1:14">
      <c r="A33" s="24">
        <v>28</v>
      </c>
      <c r="B33" s="26" t="s">
        <v>40</v>
      </c>
      <c r="C33" s="18">
        <v>0</v>
      </c>
      <c r="D33" s="18">
        <v>14.729999999999999</v>
      </c>
      <c r="E33" s="19" t="s">
        <v>20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f>'[1]ACP AGR'!I33+C33+F33+I33</f>
        <v>0</v>
      </c>
      <c r="M33" s="18">
        <f>'[1]ACP AGR'!J33+D33+G33+J33</f>
        <v>14.729999999999999</v>
      </c>
      <c r="N33" s="19" t="s">
        <v>20</v>
      </c>
    </row>
    <row r="34" spans="1:14">
      <c r="A34" s="24">
        <v>29</v>
      </c>
      <c r="B34" s="25" t="s">
        <v>41</v>
      </c>
      <c r="C34" s="18">
        <v>110.63</v>
      </c>
      <c r="D34" s="18">
        <v>72.55</v>
      </c>
      <c r="E34" s="18">
        <f t="shared" si="0"/>
        <v>65.578956883304699</v>
      </c>
      <c r="F34" s="18">
        <v>0</v>
      </c>
      <c r="G34" s="18">
        <v>0</v>
      </c>
      <c r="H34" s="18">
        <v>0</v>
      </c>
      <c r="I34" s="18">
        <v>11.069999999999999</v>
      </c>
      <c r="J34" s="18">
        <v>1.24</v>
      </c>
      <c r="K34" s="18">
        <f t="shared" si="1"/>
        <v>11.201445347786814</v>
      </c>
      <c r="L34" s="18">
        <f>'[1]ACP AGR'!I34+C34+F34+I34</f>
        <v>324.62999999999994</v>
      </c>
      <c r="M34" s="18">
        <f>'[1]ACP AGR'!J34+D34+G34+J34</f>
        <v>146.51999999999998</v>
      </c>
      <c r="N34" s="18">
        <f t="shared" si="2"/>
        <v>45.134460770723599</v>
      </c>
    </row>
    <row r="35" spans="1:14">
      <c r="A35" s="24">
        <v>30</v>
      </c>
      <c r="B35" s="25" t="s">
        <v>42</v>
      </c>
      <c r="C35" s="18">
        <v>870.13</v>
      </c>
      <c r="D35" s="18">
        <v>353.28999999999996</v>
      </c>
      <c r="E35" s="18">
        <f t="shared" si="0"/>
        <v>40.601979014629997</v>
      </c>
      <c r="F35" s="18">
        <v>0</v>
      </c>
      <c r="G35" s="18">
        <v>0</v>
      </c>
      <c r="H35" s="18">
        <v>0</v>
      </c>
      <c r="I35" s="18">
        <v>29.43</v>
      </c>
      <c r="J35" s="18">
        <v>3.55</v>
      </c>
      <c r="K35" s="18">
        <f t="shared" si="1"/>
        <v>12.062521236833163</v>
      </c>
      <c r="L35" s="18">
        <f>'[1]ACP AGR'!I35+C35+F35+I35</f>
        <v>3710.11</v>
      </c>
      <c r="M35" s="18">
        <f>'[1]ACP AGR'!J35+D35+G35+J35</f>
        <v>1160.2</v>
      </c>
      <c r="N35" s="18">
        <f t="shared" si="2"/>
        <v>31.271310015066938</v>
      </c>
    </row>
    <row r="36" spans="1:14">
      <c r="A36" s="24">
        <v>31</v>
      </c>
      <c r="B36" s="25" t="s">
        <v>43</v>
      </c>
      <c r="C36" s="18">
        <v>1150.3699999999999</v>
      </c>
      <c r="D36" s="18">
        <v>526.75</v>
      </c>
      <c r="E36" s="18">
        <f t="shared" si="0"/>
        <v>45.789615515008222</v>
      </c>
      <c r="F36" s="18">
        <v>7.94</v>
      </c>
      <c r="G36" s="18">
        <v>0</v>
      </c>
      <c r="H36" s="18">
        <f t="shared" si="3"/>
        <v>0</v>
      </c>
      <c r="I36" s="18">
        <v>95.06</v>
      </c>
      <c r="J36" s="18">
        <v>11.27</v>
      </c>
      <c r="K36" s="18">
        <f t="shared" si="1"/>
        <v>11.855670103092782</v>
      </c>
      <c r="L36" s="18">
        <f>'[1]ACP AGR'!I36+C36+F36+I36</f>
        <v>3029.6899999999996</v>
      </c>
      <c r="M36" s="18">
        <f>'[1]ACP AGR'!J36+D36+G36+J36</f>
        <v>1003.98</v>
      </c>
      <c r="N36" s="18">
        <f t="shared" si="2"/>
        <v>33.138043826266056</v>
      </c>
    </row>
    <row r="37" spans="1:14">
      <c r="A37" s="24">
        <v>32</v>
      </c>
      <c r="B37" s="25" t="s">
        <v>44</v>
      </c>
      <c r="C37" s="18">
        <v>2.2200000000000002</v>
      </c>
      <c r="D37" s="18">
        <v>2.1</v>
      </c>
      <c r="E37" s="18">
        <f t="shared" si="0"/>
        <v>94.594594594594597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f>'[1]ACP AGR'!I37+C37+F37+I37</f>
        <v>2.2200000000000002</v>
      </c>
      <c r="M37" s="18">
        <f>'[1]ACP AGR'!J37+D37+G37+J37</f>
        <v>2.1</v>
      </c>
      <c r="N37" s="18">
        <f t="shared" si="2"/>
        <v>94.594594594594597</v>
      </c>
    </row>
    <row r="38" spans="1:14">
      <c r="A38" s="24">
        <v>33</v>
      </c>
      <c r="B38" s="25" t="s">
        <v>45</v>
      </c>
      <c r="C38" s="18">
        <v>510.23</v>
      </c>
      <c r="D38" s="18">
        <v>315.72000000000003</v>
      </c>
      <c r="E38" s="18">
        <f t="shared" si="0"/>
        <v>61.877976598788784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f>'[1]ACP AGR'!I38+C38+F38+I38</f>
        <v>1098.3800000000001</v>
      </c>
      <c r="M38" s="18">
        <f>'[1]ACP AGR'!J38+D38+G38+J38</f>
        <v>599.02</v>
      </c>
      <c r="N38" s="18">
        <f t="shared" si="2"/>
        <v>54.536681294269741</v>
      </c>
    </row>
    <row r="39" spans="1:14">
      <c r="A39" s="24">
        <v>34</v>
      </c>
      <c r="B39" s="25" t="s">
        <v>46</v>
      </c>
      <c r="C39" s="18">
        <v>467.54999999999995</v>
      </c>
      <c r="D39" s="18">
        <v>132.04999999999998</v>
      </c>
      <c r="E39" s="18">
        <f t="shared" si="0"/>
        <v>28.242968666452786</v>
      </c>
      <c r="F39" s="18">
        <v>0</v>
      </c>
      <c r="G39" s="18">
        <v>0</v>
      </c>
      <c r="H39" s="18">
        <v>0</v>
      </c>
      <c r="I39" s="18">
        <v>60.63000000000001</v>
      </c>
      <c r="J39" s="18">
        <v>4.0999999999999996</v>
      </c>
      <c r="K39" s="18">
        <f t="shared" si="1"/>
        <v>6.7623288800923627</v>
      </c>
      <c r="L39" s="18">
        <f>'[1]ACP AGR'!I39+C39+F39+I39</f>
        <v>907.71999999999991</v>
      </c>
      <c r="M39" s="18">
        <f>'[1]ACP AGR'!J39+D39+G39+J39</f>
        <v>208.13999999999996</v>
      </c>
      <c r="N39" s="18">
        <f t="shared" si="2"/>
        <v>22.929978407438412</v>
      </c>
    </row>
    <row r="40" spans="1:14">
      <c r="A40" s="24">
        <v>35</v>
      </c>
      <c r="B40" s="25" t="s">
        <v>47</v>
      </c>
      <c r="C40" s="18">
        <v>378.66</v>
      </c>
      <c r="D40" s="18">
        <v>240.5</v>
      </c>
      <c r="E40" s="18">
        <f t="shared" si="0"/>
        <v>63.513442138065805</v>
      </c>
      <c r="F40" s="18">
        <v>0</v>
      </c>
      <c r="G40" s="18">
        <v>0</v>
      </c>
      <c r="H40" s="18">
        <v>0</v>
      </c>
      <c r="I40" s="18">
        <v>53.63</v>
      </c>
      <c r="J40" s="18">
        <v>5.9399999999999995</v>
      </c>
      <c r="K40" s="18">
        <f t="shared" si="1"/>
        <v>11.075890359873204</v>
      </c>
      <c r="L40" s="18">
        <f>'[1]ACP AGR'!I40+C40+F40+I40</f>
        <v>1389.5100000000004</v>
      </c>
      <c r="M40" s="18">
        <f>'[1]ACP AGR'!J40+D40+G40+J40</f>
        <v>870.54000000000008</v>
      </c>
      <c r="N40" s="18">
        <f t="shared" si="2"/>
        <v>62.650862534274658</v>
      </c>
    </row>
    <row r="41" spans="1:14">
      <c r="A41" s="24">
        <v>36</v>
      </c>
      <c r="B41" s="25" t="s">
        <v>48</v>
      </c>
      <c r="C41" s="18">
        <v>418.41999999999996</v>
      </c>
      <c r="D41" s="18">
        <v>81.33</v>
      </c>
      <c r="E41" s="18">
        <f t="shared" si="0"/>
        <v>19.437407389704127</v>
      </c>
      <c r="F41" s="18">
        <v>0</v>
      </c>
      <c r="G41" s="18">
        <v>0</v>
      </c>
      <c r="H41" s="18">
        <v>0</v>
      </c>
      <c r="I41" s="18">
        <v>10.129999999999999</v>
      </c>
      <c r="J41" s="18">
        <v>3.02</v>
      </c>
      <c r="K41" s="18">
        <f t="shared" si="1"/>
        <v>29.812438302073055</v>
      </c>
      <c r="L41" s="18">
        <f>'[1]ACP AGR'!I41+C41+F41+I41</f>
        <v>663.19999999999993</v>
      </c>
      <c r="M41" s="18">
        <f>'[1]ACP AGR'!J41+D41+G41+J41</f>
        <v>143.85999999999999</v>
      </c>
      <c r="N41" s="18">
        <f t="shared" si="2"/>
        <v>21.691797346200239</v>
      </c>
    </row>
    <row r="42" spans="1:14">
      <c r="A42" s="24">
        <v>37</v>
      </c>
      <c r="B42" s="25" t="s">
        <v>49</v>
      </c>
      <c r="C42" s="18">
        <v>0.22</v>
      </c>
      <c r="D42" s="18">
        <v>0.22</v>
      </c>
      <c r="E42" s="18">
        <f t="shared" si="0"/>
        <v>100</v>
      </c>
      <c r="F42" s="18">
        <v>0</v>
      </c>
      <c r="G42" s="18">
        <v>0</v>
      </c>
      <c r="H42" s="18">
        <v>0</v>
      </c>
      <c r="I42" s="18">
        <v>1.61</v>
      </c>
      <c r="J42" s="18">
        <v>0.02</v>
      </c>
      <c r="K42" s="18">
        <f t="shared" si="1"/>
        <v>1.2422360248447206</v>
      </c>
      <c r="L42" s="18">
        <f>'[1]ACP AGR'!I42+C42+F42+I42</f>
        <v>1.8800000000000001</v>
      </c>
      <c r="M42" s="18">
        <f>'[1]ACP AGR'!J42+D42+G42+J42</f>
        <v>0.26</v>
      </c>
      <c r="N42" s="18">
        <f t="shared" si="2"/>
        <v>13.829787234042554</v>
      </c>
    </row>
    <row r="43" spans="1:14">
      <c r="A43" s="24">
        <v>38</v>
      </c>
      <c r="B43" s="25" t="s">
        <v>50</v>
      </c>
      <c r="C43" s="18">
        <v>225.82</v>
      </c>
      <c r="D43" s="18">
        <v>18.400000000000002</v>
      </c>
      <c r="E43" s="18">
        <f t="shared" si="0"/>
        <v>8.1480825436188127</v>
      </c>
      <c r="F43" s="18">
        <v>0</v>
      </c>
      <c r="G43" s="18">
        <v>0</v>
      </c>
      <c r="H43" s="18">
        <v>0</v>
      </c>
      <c r="I43" s="18">
        <v>97.220000000000013</v>
      </c>
      <c r="J43" s="18">
        <v>1.85</v>
      </c>
      <c r="K43" s="18">
        <f t="shared" si="1"/>
        <v>1.9029006377288622</v>
      </c>
      <c r="L43" s="18">
        <f>'[1]ACP AGR'!I43+C43+F43+I43</f>
        <v>476.3</v>
      </c>
      <c r="M43" s="18">
        <f>'[1]ACP AGR'!J43+D43+G43+J43</f>
        <v>44.080000000000005</v>
      </c>
      <c r="N43" s="18">
        <f t="shared" si="2"/>
        <v>9.2546714255721199</v>
      </c>
    </row>
    <row r="44" spans="1:14">
      <c r="A44" s="24">
        <v>39</v>
      </c>
      <c r="B44" s="25" t="s">
        <v>51</v>
      </c>
      <c r="C44" s="18">
        <v>136.79999999999998</v>
      </c>
      <c r="D44" s="18">
        <v>27.119999999999997</v>
      </c>
      <c r="E44" s="18">
        <f t="shared" si="0"/>
        <v>19.82456140350877</v>
      </c>
      <c r="F44" s="18">
        <v>0</v>
      </c>
      <c r="G44" s="18">
        <v>0</v>
      </c>
      <c r="H44" s="18">
        <v>0</v>
      </c>
      <c r="I44" s="18">
        <v>13.370000000000001</v>
      </c>
      <c r="J44" s="18">
        <v>2.73</v>
      </c>
      <c r="K44" s="18">
        <v>0</v>
      </c>
      <c r="L44" s="18">
        <f>'[1]ACP AGR'!I44+C44+F44+I44</f>
        <v>209.26999999999998</v>
      </c>
      <c r="M44" s="18">
        <f>'[1]ACP AGR'!J44+D44+G44+J44</f>
        <v>39.029999999999994</v>
      </c>
      <c r="N44" s="18">
        <f t="shared" si="2"/>
        <v>18.650547140058297</v>
      </c>
    </row>
    <row r="45" spans="1:14">
      <c r="A45" s="24">
        <v>40</v>
      </c>
      <c r="B45" s="25" t="s">
        <v>52</v>
      </c>
      <c r="C45" s="18">
        <v>11</v>
      </c>
      <c r="D45" s="18">
        <v>9.2800000000000011</v>
      </c>
      <c r="E45" s="18">
        <f t="shared" si="0"/>
        <v>84.363636363636374</v>
      </c>
      <c r="F45" s="18">
        <v>0</v>
      </c>
      <c r="G45" s="18">
        <v>0</v>
      </c>
      <c r="H45" s="18">
        <v>0</v>
      </c>
      <c r="I45" s="18">
        <v>21.099999999999998</v>
      </c>
      <c r="J45" s="18">
        <v>15.030000000000001</v>
      </c>
      <c r="K45" s="18">
        <f t="shared" si="1"/>
        <v>71.232227488151679</v>
      </c>
      <c r="L45" s="18">
        <f>'[1]ACP AGR'!I45+C45+F45+I45</f>
        <v>140.17000000000002</v>
      </c>
      <c r="M45" s="18">
        <f>'[1]ACP AGR'!J45+D45+G45+J45</f>
        <v>88.83</v>
      </c>
      <c r="N45" s="18">
        <f t="shared" si="2"/>
        <v>63.373047014339718</v>
      </c>
    </row>
    <row r="46" spans="1:14">
      <c r="A46" s="24">
        <v>41</v>
      </c>
      <c r="B46" s="26" t="s">
        <v>53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f>'[1]ACP AGR'!I46+C46+F46+I46</f>
        <v>0</v>
      </c>
      <c r="M46" s="18">
        <f>'[1]ACP AGR'!J46+D46+G46+J46</f>
        <v>0</v>
      </c>
      <c r="N46" s="18">
        <v>0</v>
      </c>
    </row>
    <row r="47" spans="1:14">
      <c r="A47" s="24">
        <v>42</v>
      </c>
      <c r="B47" s="25" t="s">
        <v>54</v>
      </c>
      <c r="C47" s="18">
        <v>298.48</v>
      </c>
      <c r="D47" s="18">
        <v>213.85000000000002</v>
      </c>
      <c r="E47" s="18">
        <f t="shared" si="0"/>
        <v>71.646341463414629</v>
      </c>
      <c r="F47" s="18">
        <v>0</v>
      </c>
      <c r="G47" s="18">
        <v>0</v>
      </c>
      <c r="H47" s="18">
        <v>0</v>
      </c>
      <c r="I47" s="18">
        <v>22.56</v>
      </c>
      <c r="J47" s="18">
        <v>3</v>
      </c>
      <c r="K47" s="18">
        <f t="shared" si="1"/>
        <v>13.297872340425533</v>
      </c>
      <c r="L47" s="18">
        <f>'[1]ACP AGR'!I47+C47+F47+I47</f>
        <v>684.79</v>
      </c>
      <c r="M47" s="18">
        <f>'[1]ACP AGR'!J47+D47+G47+J47</f>
        <v>410.58</v>
      </c>
      <c r="N47" s="18">
        <f t="shared" si="2"/>
        <v>59.957067130069078</v>
      </c>
    </row>
    <row r="48" spans="1:14">
      <c r="A48" s="24">
        <v>43</v>
      </c>
      <c r="B48" s="25" t="s">
        <v>55</v>
      </c>
      <c r="C48" s="18">
        <v>395.65</v>
      </c>
      <c r="D48" s="18">
        <v>118.41</v>
      </c>
      <c r="E48" s="18">
        <f t="shared" si="0"/>
        <v>29.927966637179328</v>
      </c>
      <c r="F48" s="18">
        <v>0</v>
      </c>
      <c r="G48" s="18">
        <v>0</v>
      </c>
      <c r="H48" s="18">
        <v>0</v>
      </c>
      <c r="I48" s="18">
        <v>13.75</v>
      </c>
      <c r="J48" s="18">
        <v>1.46</v>
      </c>
      <c r="K48" s="18">
        <f t="shared" si="1"/>
        <v>10.618181818181817</v>
      </c>
      <c r="L48" s="18">
        <f>'[1]ACP AGR'!I48+C48+F48+I48</f>
        <v>503.33</v>
      </c>
      <c r="M48" s="18">
        <f>'[1]ACP AGR'!J48+D48+G48+J48</f>
        <v>157.91999999999999</v>
      </c>
      <c r="N48" s="18">
        <f t="shared" si="2"/>
        <v>31.375042218822642</v>
      </c>
    </row>
    <row r="49" spans="1:14" s="23" customFormat="1">
      <c r="A49" s="21" t="s">
        <v>56</v>
      </c>
      <c r="B49" s="21"/>
      <c r="C49" s="22">
        <f>SUM(C27:C48)</f>
        <v>5660.9499999999989</v>
      </c>
      <c r="D49" s="22">
        <f>SUM(D27:D48)</f>
        <v>2311.5699999999997</v>
      </c>
      <c r="E49" s="22">
        <f t="shared" si="0"/>
        <v>40.833605666893369</v>
      </c>
      <c r="F49" s="22">
        <f>SUM(F27:F48)</f>
        <v>7.94</v>
      </c>
      <c r="G49" s="22">
        <f>SUM(G27:G48)</f>
        <v>0</v>
      </c>
      <c r="H49" s="22">
        <f t="shared" si="3"/>
        <v>0</v>
      </c>
      <c r="I49" s="22">
        <f>SUM(I27:I48)</f>
        <v>635.51</v>
      </c>
      <c r="J49" s="22">
        <f>SUM(J27:J48)</f>
        <v>81.14</v>
      </c>
      <c r="K49" s="22">
        <f t="shared" si="1"/>
        <v>12.767698383975075</v>
      </c>
      <c r="L49" s="22">
        <f>'[1]ACP AGR'!I49+C49+F49+I49</f>
        <v>14981.04</v>
      </c>
      <c r="M49" s="22">
        <f>'[1]ACP AGR'!J49+D49+G49+J49</f>
        <v>5711.5099999999993</v>
      </c>
      <c r="N49" s="22">
        <f t="shared" si="2"/>
        <v>38.124923236304014</v>
      </c>
    </row>
    <row r="50" spans="1:14" s="23" customFormat="1">
      <c r="A50" s="21" t="s">
        <v>57</v>
      </c>
      <c r="B50" s="21"/>
      <c r="C50" s="22">
        <f>C26+C49</f>
        <v>26174.42</v>
      </c>
      <c r="D50" s="22">
        <f>D26+D49</f>
        <v>9161.5</v>
      </c>
      <c r="E50" s="22">
        <f t="shared" si="0"/>
        <v>35.001730697375535</v>
      </c>
      <c r="F50" s="22">
        <f>F26+F49</f>
        <v>200</v>
      </c>
      <c r="G50" s="22">
        <f>G26+G49</f>
        <v>0.51</v>
      </c>
      <c r="H50" s="22">
        <f t="shared" si="3"/>
        <v>0.255</v>
      </c>
      <c r="I50" s="22">
        <f>I26+I49</f>
        <v>11581.37</v>
      </c>
      <c r="J50" s="22">
        <f>J26+J49</f>
        <v>1538.4600000000003</v>
      </c>
      <c r="K50" s="22">
        <f t="shared" si="1"/>
        <v>13.283920641513051</v>
      </c>
      <c r="L50" s="22">
        <f>'[1]ACP AGR'!I50+C50+F50+I50</f>
        <v>109491.53999999998</v>
      </c>
      <c r="M50" s="22">
        <f>'[1]ACP AGR'!J50+D50+G50+J50</f>
        <v>31855.579999999998</v>
      </c>
      <c r="N50" s="22">
        <f t="shared" si="2"/>
        <v>29.094101699546833</v>
      </c>
    </row>
    <row r="51" spans="1:14">
      <c r="A51" s="24">
        <v>44</v>
      </c>
      <c r="B51" s="25" t="s">
        <v>58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698.03</v>
      </c>
      <c r="J51" s="18">
        <v>189.26</v>
      </c>
      <c r="K51" s="18">
        <f t="shared" si="1"/>
        <v>27.113447846081115</v>
      </c>
      <c r="L51" s="18">
        <f>'[1]ACP AGR'!I51+C51+F51+I51</f>
        <v>13220.03</v>
      </c>
      <c r="M51" s="18">
        <f>'[1]ACP AGR'!J51+D51+G51+J51</f>
        <v>3666.8999999999996</v>
      </c>
      <c r="N51" s="18">
        <f t="shared" si="2"/>
        <v>27.737455966438802</v>
      </c>
    </row>
    <row r="52" spans="1:14" ht="30.75" customHeight="1">
      <c r="A52" s="24">
        <v>45</v>
      </c>
      <c r="B52" s="25" t="s">
        <v>59</v>
      </c>
      <c r="C52" s="18">
        <v>10.11</v>
      </c>
      <c r="D52" s="18">
        <v>24.18</v>
      </c>
      <c r="E52" s="18">
        <f t="shared" si="0"/>
        <v>239.16913946587539</v>
      </c>
      <c r="F52" s="18">
        <v>0</v>
      </c>
      <c r="G52" s="18">
        <v>0</v>
      </c>
      <c r="H52" s="18">
        <v>0</v>
      </c>
      <c r="I52" s="18">
        <v>2.1</v>
      </c>
      <c r="J52" s="18">
        <v>1.69</v>
      </c>
      <c r="K52" s="18">
        <f t="shared" si="1"/>
        <v>80.476190476190467</v>
      </c>
      <c r="L52" s="18">
        <f>'[1]ACP AGR'!I52+C52+F52+I52</f>
        <v>12.209999999999999</v>
      </c>
      <c r="M52" s="18">
        <f>'[1]ACP AGR'!J52+D52+G52+J52</f>
        <v>25.87</v>
      </c>
      <c r="N52" s="18">
        <f t="shared" si="2"/>
        <v>211.8755118755119</v>
      </c>
    </row>
    <row r="53" spans="1:14" s="23" customFormat="1">
      <c r="A53" s="21" t="s">
        <v>60</v>
      </c>
      <c r="B53" s="21"/>
      <c r="C53" s="22">
        <f>C51+C52</f>
        <v>10.11</v>
      </c>
      <c r="D53" s="22">
        <f>D51+D52</f>
        <v>24.18</v>
      </c>
      <c r="E53" s="22">
        <f t="shared" si="0"/>
        <v>239.16913946587539</v>
      </c>
      <c r="F53" s="22">
        <f>F51+F52</f>
        <v>0</v>
      </c>
      <c r="G53" s="22">
        <f>G51+G52</f>
        <v>0</v>
      </c>
      <c r="H53" s="22">
        <v>0</v>
      </c>
      <c r="I53" s="22">
        <f>I51+I52</f>
        <v>700.13</v>
      </c>
      <c r="J53" s="22">
        <f>J51+J52</f>
        <v>190.95</v>
      </c>
      <c r="K53" s="22">
        <f t="shared" si="1"/>
        <v>27.273506348820934</v>
      </c>
      <c r="L53" s="22">
        <f>'[1]ACP AGR'!I53+C53+F53+I53</f>
        <v>13232.24</v>
      </c>
      <c r="M53" s="22">
        <f>'[1]ACP AGR'!J53+D53+G53+J53</f>
        <v>3692.7699999999995</v>
      </c>
      <c r="N53" s="22">
        <f t="shared" si="2"/>
        <v>27.907368669250253</v>
      </c>
    </row>
    <row r="54" spans="1:14">
      <c r="A54" s="24">
        <v>46</v>
      </c>
      <c r="B54" s="25" t="s">
        <v>61</v>
      </c>
      <c r="C54" s="18">
        <v>895.91</v>
      </c>
      <c r="D54" s="18">
        <v>150.24</v>
      </c>
      <c r="E54" s="18">
        <f t="shared" si="0"/>
        <v>16.769541583417979</v>
      </c>
      <c r="F54" s="18">
        <v>0</v>
      </c>
      <c r="G54" s="18">
        <v>0</v>
      </c>
      <c r="H54" s="18">
        <v>0</v>
      </c>
      <c r="I54" s="18">
        <v>223.09</v>
      </c>
      <c r="J54" s="18">
        <v>27.689999999999998</v>
      </c>
      <c r="K54" s="18">
        <f t="shared" si="1"/>
        <v>12.412031018871305</v>
      </c>
      <c r="L54" s="18">
        <f>'[1]ACP AGR'!I54+C54+F54+I54</f>
        <v>9520.5</v>
      </c>
      <c r="M54" s="18">
        <f>'[1]ACP AGR'!J54+D54+G54+J54</f>
        <v>3973.7599999999998</v>
      </c>
      <c r="N54" s="18">
        <f t="shared" si="2"/>
        <v>41.738984297043224</v>
      </c>
    </row>
    <row r="55" spans="1:14">
      <c r="A55" s="24">
        <v>47</v>
      </c>
      <c r="B55" s="25" t="s">
        <v>62</v>
      </c>
      <c r="C55" s="18">
        <v>353.55999999999995</v>
      </c>
      <c r="D55" s="18">
        <v>66.290000000000006</v>
      </c>
      <c r="E55" s="18">
        <f t="shared" si="0"/>
        <v>18.749292906437383</v>
      </c>
      <c r="F55" s="18">
        <v>0</v>
      </c>
      <c r="G55" s="18">
        <v>0</v>
      </c>
      <c r="H55" s="18">
        <v>0</v>
      </c>
      <c r="I55" s="18">
        <v>413.55</v>
      </c>
      <c r="J55" s="18">
        <v>55.94</v>
      </c>
      <c r="K55" s="18">
        <f t="shared" si="1"/>
        <v>13.526780316769434</v>
      </c>
      <c r="L55" s="18">
        <f>'[1]ACP AGR'!I55+C55+F55+I55</f>
        <v>3061.52</v>
      </c>
      <c r="M55" s="18">
        <f>'[1]ACP AGR'!J55+D55+G55+J55</f>
        <v>645.83999999999992</v>
      </c>
      <c r="N55" s="18">
        <f t="shared" si="2"/>
        <v>21.095403590373405</v>
      </c>
    </row>
    <row r="56" spans="1:14" s="23" customFormat="1">
      <c r="A56" s="24">
        <v>48</v>
      </c>
      <c r="B56" s="25" t="s">
        <v>63</v>
      </c>
      <c r="C56" s="18">
        <v>339.43</v>
      </c>
      <c r="D56" s="18">
        <v>39.26</v>
      </c>
      <c r="E56" s="18">
        <f t="shared" si="0"/>
        <v>11.566449636154729</v>
      </c>
      <c r="F56" s="18">
        <v>0</v>
      </c>
      <c r="G56" s="18">
        <v>0</v>
      </c>
      <c r="H56" s="18">
        <v>0</v>
      </c>
      <c r="I56" s="18">
        <v>268.25</v>
      </c>
      <c r="J56" s="18">
        <v>14.64</v>
      </c>
      <c r="K56" s="22">
        <f t="shared" si="1"/>
        <v>5.4575955265610441</v>
      </c>
      <c r="L56" s="18">
        <f>'[1]ACP AGR'!I56+C56+F56+I56</f>
        <v>3980.15</v>
      </c>
      <c r="M56" s="18">
        <f>'[1]ACP AGR'!J56+D56+G56+J56</f>
        <v>1091.2</v>
      </c>
      <c r="N56" s="22">
        <f t="shared" si="2"/>
        <v>27.416052158838234</v>
      </c>
    </row>
    <row r="57" spans="1:14">
      <c r="A57" s="24">
        <v>49</v>
      </c>
      <c r="B57" s="25" t="s">
        <v>64</v>
      </c>
      <c r="C57" s="18">
        <v>262.39</v>
      </c>
      <c r="D57" s="18">
        <v>236.27</v>
      </c>
      <c r="E57" s="18">
        <f t="shared" si="0"/>
        <v>90.045352338122655</v>
      </c>
      <c r="F57" s="18">
        <v>0</v>
      </c>
      <c r="G57" s="18">
        <v>0</v>
      </c>
      <c r="H57" s="18">
        <v>0</v>
      </c>
      <c r="I57" s="18">
        <v>1008.61</v>
      </c>
      <c r="J57" s="18">
        <v>206.78000000000003</v>
      </c>
      <c r="K57" s="18">
        <f t="shared" si="1"/>
        <v>20.501482237931413</v>
      </c>
      <c r="L57" s="18">
        <f>'[1]ACP AGR'!I57+C57+F57+I57</f>
        <v>4708.87</v>
      </c>
      <c r="M57" s="18">
        <f>'[1]ACP AGR'!J57+D57+G57+J57</f>
        <v>1460.5</v>
      </c>
      <c r="N57" s="18">
        <f t="shared" si="2"/>
        <v>31.015933759054722</v>
      </c>
    </row>
    <row r="58" spans="1:14" s="23" customFormat="1">
      <c r="A58" s="21" t="s">
        <v>65</v>
      </c>
      <c r="B58" s="21"/>
      <c r="C58" s="22">
        <f>SUM(C54:C57)</f>
        <v>1851.29</v>
      </c>
      <c r="D58" s="22">
        <f>SUM(D54:D57)</f>
        <v>492.06000000000006</v>
      </c>
      <c r="E58" s="22">
        <f t="shared" si="0"/>
        <v>26.579304160882419</v>
      </c>
      <c r="F58" s="22">
        <f>SUM(F54:F57)</f>
        <v>0</v>
      </c>
      <c r="G58" s="22">
        <f>SUM(G54:G57)</f>
        <v>0</v>
      </c>
      <c r="H58" s="22">
        <v>0</v>
      </c>
      <c r="I58" s="22">
        <f>SUM(I54:I57)</f>
        <v>1913.5</v>
      </c>
      <c r="J58" s="22">
        <f>SUM(J54:J57)</f>
        <v>305.05</v>
      </c>
      <c r="K58" s="22">
        <f t="shared" si="1"/>
        <v>15.941991115756467</v>
      </c>
      <c r="L58" s="22">
        <f>'[1]ACP AGR'!I58+C58+F58+I58</f>
        <v>21271.040000000001</v>
      </c>
      <c r="M58" s="22">
        <f>'[1]ACP AGR'!J58+D58+G58+J58</f>
        <v>7171.3</v>
      </c>
      <c r="N58" s="22">
        <f t="shared" si="2"/>
        <v>33.713913377061019</v>
      </c>
    </row>
    <row r="59" spans="1:14">
      <c r="A59" s="24">
        <v>50</v>
      </c>
      <c r="B59" s="25" t="s">
        <v>66</v>
      </c>
      <c r="C59" s="27">
        <v>225.18</v>
      </c>
      <c r="D59" s="27">
        <v>37.14</v>
      </c>
      <c r="E59" s="18">
        <f t="shared" si="0"/>
        <v>16.493471889155341</v>
      </c>
      <c r="F59" s="18">
        <v>0</v>
      </c>
      <c r="G59" s="18">
        <v>0</v>
      </c>
      <c r="H59" s="18">
        <v>0</v>
      </c>
      <c r="I59" s="27">
        <v>0</v>
      </c>
      <c r="J59" s="27">
        <v>0</v>
      </c>
      <c r="K59" s="18">
        <v>0</v>
      </c>
      <c r="L59" s="18">
        <f>'[1]ACP AGR'!I59+C59+F59+I59</f>
        <v>225.18</v>
      </c>
      <c r="M59" s="18">
        <f>'[1]ACP AGR'!J59+D59+G59+J59</f>
        <v>37.14</v>
      </c>
      <c r="N59" s="18">
        <f t="shared" si="2"/>
        <v>16.493471889155341</v>
      </c>
    </row>
    <row r="60" spans="1:14" s="23" customFormat="1">
      <c r="A60" s="21" t="s">
        <v>67</v>
      </c>
      <c r="B60" s="21"/>
      <c r="C60" s="22">
        <f>C59</f>
        <v>225.18</v>
      </c>
      <c r="D60" s="22">
        <f>D59</f>
        <v>37.14</v>
      </c>
      <c r="E60" s="22">
        <f t="shared" si="0"/>
        <v>16.493471889155341</v>
      </c>
      <c r="F60" s="22">
        <f>F59</f>
        <v>0</v>
      </c>
      <c r="G60" s="22">
        <f>G59</f>
        <v>0</v>
      </c>
      <c r="H60" s="22">
        <v>0</v>
      </c>
      <c r="I60" s="22">
        <f>I59</f>
        <v>0</v>
      </c>
      <c r="J60" s="22">
        <f>J59</f>
        <v>0</v>
      </c>
      <c r="K60" s="22">
        <v>0</v>
      </c>
      <c r="L60" s="22">
        <f>'[1]ACP AGR'!I60+C60+F60+I60</f>
        <v>225.18</v>
      </c>
      <c r="M60" s="22">
        <f>'[1]ACP AGR'!J60+D60+G60+J60</f>
        <v>37.14</v>
      </c>
      <c r="N60" s="22">
        <f t="shared" si="2"/>
        <v>16.493471889155341</v>
      </c>
    </row>
    <row r="61" spans="1:14" s="23" customFormat="1">
      <c r="A61" s="21" t="s">
        <v>68</v>
      </c>
      <c r="B61" s="21"/>
      <c r="C61" s="22">
        <f>C50+C53+C58+C60</f>
        <v>28261</v>
      </c>
      <c r="D61" s="22">
        <f>D50+D53+D58+D60</f>
        <v>9714.8799999999992</v>
      </c>
      <c r="E61" s="22">
        <f t="shared" si="0"/>
        <v>34.375570574289654</v>
      </c>
      <c r="F61" s="22">
        <f>F50+F53+F58+F60</f>
        <v>200</v>
      </c>
      <c r="G61" s="22">
        <f>G50+G53+G58+G60</f>
        <v>0.51</v>
      </c>
      <c r="H61" s="22">
        <f t="shared" si="3"/>
        <v>0.255</v>
      </c>
      <c r="I61" s="22">
        <f>I50+I53+I58+I60</f>
        <v>14195</v>
      </c>
      <c r="J61" s="22">
        <f>J50+J53+J58+J60</f>
        <v>2034.4600000000003</v>
      </c>
      <c r="K61" s="22">
        <f t="shared" si="1"/>
        <v>14.332229658330402</v>
      </c>
      <c r="L61" s="22">
        <f>'[1]ACP AGR'!I61+C61+F61+I61</f>
        <v>144220</v>
      </c>
      <c r="M61" s="22">
        <f>'[1]ACP AGR'!J61+D61+G61+J61</f>
        <v>42756.79</v>
      </c>
      <c r="N61" s="22">
        <f t="shared" si="2"/>
        <v>29.646921370128968</v>
      </c>
    </row>
    <row r="62" spans="1:14">
      <c r="A62" s="28"/>
      <c r="B62" s="29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>
      <c r="A63" s="21" t="s">
        <v>69</v>
      </c>
      <c r="B63" s="21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>
      <c r="A64" s="28"/>
      <c r="B64" s="25" t="s">
        <v>70</v>
      </c>
      <c r="C64" s="18">
        <f>C50</f>
        <v>26174.42</v>
      </c>
      <c r="D64" s="18">
        <f t="shared" ref="D64:N64" si="4">D50</f>
        <v>9161.5</v>
      </c>
      <c r="E64" s="18">
        <f t="shared" si="4"/>
        <v>35.001730697375535</v>
      </c>
      <c r="F64" s="18">
        <f t="shared" si="4"/>
        <v>200</v>
      </c>
      <c r="G64" s="18">
        <f t="shared" si="4"/>
        <v>0.51</v>
      </c>
      <c r="H64" s="18">
        <f t="shared" si="4"/>
        <v>0.255</v>
      </c>
      <c r="I64" s="18">
        <f t="shared" si="4"/>
        <v>11581.37</v>
      </c>
      <c r="J64" s="18">
        <f t="shared" si="4"/>
        <v>1538.4600000000003</v>
      </c>
      <c r="K64" s="18">
        <f t="shared" si="4"/>
        <v>13.283920641513051</v>
      </c>
      <c r="L64" s="18">
        <f t="shared" si="4"/>
        <v>109491.53999999998</v>
      </c>
      <c r="M64" s="18">
        <f t="shared" si="4"/>
        <v>31855.579999999998</v>
      </c>
      <c r="N64" s="18">
        <f t="shared" si="4"/>
        <v>29.094101699546833</v>
      </c>
    </row>
    <row r="65" spans="1:14">
      <c r="A65" s="24"/>
      <c r="B65" s="25" t="s">
        <v>71</v>
      </c>
      <c r="C65" s="18">
        <f>C53</f>
        <v>10.11</v>
      </c>
      <c r="D65" s="18">
        <f t="shared" ref="D65:N65" si="5">D53</f>
        <v>24.18</v>
      </c>
      <c r="E65" s="18">
        <f t="shared" si="5"/>
        <v>239.16913946587539</v>
      </c>
      <c r="F65" s="18">
        <f t="shared" si="5"/>
        <v>0</v>
      </c>
      <c r="G65" s="18">
        <f t="shared" si="5"/>
        <v>0</v>
      </c>
      <c r="H65" s="18">
        <f t="shared" si="5"/>
        <v>0</v>
      </c>
      <c r="I65" s="18">
        <f t="shared" si="5"/>
        <v>700.13</v>
      </c>
      <c r="J65" s="18">
        <f t="shared" si="5"/>
        <v>190.95</v>
      </c>
      <c r="K65" s="18">
        <f t="shared" si="5"/>
        <v>27.273506348820934</v>
      </c>
      <c r="L65" s="18">
        <f t="shared" si="5"/>
        <v>13232.24</v>
      </c>
      <c r="M65" s="18">
        <f t="shared" si="5"/>
        <v>3692.7699999999995</v>
      </c>
      <c r="N65" s="18">
        <f t="shared" si="5"/>
        <v>27.907368669250253</v>
      </c>
    </row>
    <row r="66" spans="1:14">
      <c r="A66" s="28"/>
      <c r="B66" s="25" t="s">
        <v>72</v>
      </c>
      <c r="C66" s="18">
        <f>C58</f>
        <v>1851.29</v>
      </c>
      <c r="D66" s="18">
        <f t="shared" ref="D66:N66" si="6">D58</f>
        <v>492.06000000000006</v>
      </c>
      <c r="E66" s="18">
        <f t="shared" si="6"/>
        <v>26.579304160882419</v>
      </c>
      <c r="F66" s="18">
        <f t="shared" si="6"/>
        <v>0</v>
      </c>
      <c r="G66" s="18">
        <f t="shared" si="6"/>
        <v>0</v>
      </c>
      <c r="H66" s="18">
        <f t="shared" si="6"/>
        <v>0</v>
      </c>
      <c r="I66" s="18">
        <f t="shared" si="6"/>
        <v>1913.5</v>
      </c>
      <c r="J66" s="18">
        <f t="shared" si="6"/>
        <v>305.05</v>
      </c>
      <c r="K66" s="18">
        <f t="shared" si="6"/>
        <v>15.941991115756467</v>
      </c>
      <c r="L66" s="18">
        <f t="shared" si="6"/>
        <v>21271.040000000001</v>
      </c>
      <c r="M66" s="18">
        <f t="shared" si="6"/>
        <v>7171.3</v>
      </c>
      <c r="N66" s="18">
        <f t="shared" si="6"/>
        <v>33.713913377061019</v>
      </c>
    </row>
    <row r="67" spans="1:14">
      <c r="A67" s="28"/>
      <c r="B67" s="25" t="s">
        <v>73</v>
      </c>
      <c r="C67" s="18">
        <f>C60</f>
        <v>225.18</v>
      </c>
      <c r="D67" s="18">
        <f t="shared" ref="D67:N68" si="7">D60</f>
        <v>37.14</v>
      </c>
      <c r="E67" s="18">
        <f t="shared" si="7"/>
        <v>16.493471889155341</v>
      </c>
      <c r="F67" s="18">
        <f t="shared" si="7"/>
        <v>0</v>
      </c>
      <c r="G67" s="18">
        <f t="shared" si="7"/>
        <v>0</v>
      </c>
      <c r="H67" s="18">
        <f t="shared" si="7"/>
        <v>0</v>
      </c>
      <c r="I67" s="18">
        <f t="shared" si="7"/>
        <v>0</v>
      </c>
      <c r="J67" s="18">
        <f t="shared" si="7"/>
        <v>0</v>
      </c>
      <c r="K67" s="18">
        <f t="shared" si="7"/>
        <v>0</v>
      </c>
      <c r="L67" s="18">
        <f t="shared" si="7"/>
        <v>225.18</v>
      </c>
      <c r="M67" s="18">
        <f t="shared" si="7"/>
        <v>37.14</v>
      </c>
      <c r="N67" s="18">
        <f t="shared" si="7"/>
        <v>16.493471889155341</v>
      </c>
    </row>
    <row r="68" spans="1:14" s="23" customFormat="1">
      <c r="A68" s="21" t="s">
        <v>68</v>
      </c>
      <c r="B68" s="21"/>
      <c r="C68" s="22">
        <f>C61</f>
        <v>28261</v>
      </c>
      <c r="D68" s="22">
        <f t="shared" si="7"/>
        <v>9714.8799999999992</v>
      </c>
      <c r="E68" s="22">
        <f t="shared" si="7"/>
        <v>34.375570574289654</v>
      </c>
      <c r="F68" s="22">
        <f t="shared" si="7"/>
        <v>200</v>
      </c>
      <c r="G68" s="22">
        <f t="shared" si="7"/>
        <v>0.51</v>
      </c>
      <c r="H68" s="22">
        <f t="shared" si="7"/>
        <v>0.255</v>
      </c>
      <c r="I68" s="22">
        <f t="shared" si="7"/>
        <v>14195</v>
      </c>
      <c r="J68" s="22">
        <f t="shared" si="7"/>
        <v>2034.4600000000003</v>
      </c>
      <c r="K68" s="22">
        <f t="shared" si="7"/>
        <v>14.332229658330402</v>
      </c>
      <c r="L68" s="22">
        <f t="shared" si="7"/>
        <v>144220</v>
      </c>
      <c r="M68" s="22">
        <f t="shared" si="7"/>
        <v>42756.79</v>
      </c>
      <c r="N68" s="22">
        <f t="shared" si="7"/>
        <v>29.646921370128968</v>
      </c>
    </row>
  </sheetData>
  <mergeCells count="17">
    <mergeCell ref="A61:B61"/>
    <mergeCell ref="A63:B63"/>
    <mergeCell ref="A68:B68"/>
    <mergeCell ref="A26:B26"/>
    <mergeCell ref="A49:B49"/>
    <mergeCell ref="A50:B50"/>
    <mergeCell ref="A53:B53"/>
    <mergeCell ref="A58:B58"/>
    <mergeCell ref="A60:B60"/>
    <mergeCell ref="A1:N1"/>
    <mergeCell ref="A2:N2"/>
    <mergeCell ref="A3:A4"/>
    <mergeCell ref="B3:B4"/>
    <mergeCell ref="C3:E3"/>
    <mergeCell ref="F3:H3"/>
    <mergeCell ref="I3:K3"/>
    <mergeCell ref="L3:N3"/>
  </mergeCells>
  <printOptions horizontalCentered="1"/>
  <pageMargins left="0.23622047244094491" right="0.62992125984251968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20.2</vt:lpstr>
      <vt:lpstr>'20.2'!Print_Area</vt:lpstr>
      <vt:lpstr>'20.2'!Print_Titles</vt:lpstr>
    </vt:vector>
  </TitlesOfParts>
  <Company>Wipro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paa21759</dc:creator>
  <cp:lastModifiedBy>paa21759</cp:lastModifiedBy>
  <dcterms:created xsi:type="dcterms:W3CDTF">2018-09-18T12:17:25Z</dcterms:created>
  <dcterms:modified xsi:type="dcterms:W3CDTF">2018-09-18T12:19:49Z</dcterms:modified>
</cp:coreProperties>
</file>