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codeName="ThisWorkbook"/>
  <bookViews>
    <workbookView xWindow="0" yWindow="0" windowWidth="15360" windowHeight="7155"/>
  </bookViews>
  <sheets>
    <sheet name="20.1" sheetId="1" r:id="rId1"/>
  </sheets>
  <definedNames>
    <definedName name="_xlnm.Print_Area" localSheetId="0">'20.1'!$A$1:$K$67</definedName>
    <definedName name="_xlnm.Print_Titles" localSheetId="0">'20.1'!$B:$B,'20.1'!$1:$4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66" i="1"/>
  <c r="G66"/>
  <c r="E66"/>
  <c r="G60"/>
  <c r="F60"/>
  <c r="F66" s="1"/>
  <c r="D60"/>
  <c r="D66" s="1"/>
  <c r="C60"/>
  <c r="C66" s="1"/>
  <c r="J59"/>
  <c r="I59"/>
  <c r="G58"/>
  <c r="G65" s="1"/>
  <c r="F58"/>
  <c r="F65" s="1"/>
  <c r="D58"/>
  <c r="D65" s="1"/>
  <c r="C58"/>
  <c r="E58" s="1"/>
  <c r="E65" s="1"/>
  <c r="J57"/>
  <c r="I57"/>
  <c r="H57"/>
  <c r="E57"/>
  <c r="K56"/>
  <c r="J56"/>
  <c r="I56"/>
  <c r="H56"/>
  <c r="E56"/>
  <c r="J55"/>
  <c r="I55"/>
  <c r="K55" s="1"/>
  <c r="H55"/>
  <c r="E55"/>
  <c r="J54"/>
  <c r="K54" s="1"/>
  <c r="I54"/>
  <c r="I58" s="1"/>
  <c r="I65" s="1"/>
  <c r="H54"/>
  <c r="E54"/>
  <c r="G53"/>
  <c r="H53" s="1"/>
  <c r="H64" s="1"/>
  <c r="F53"/>
  <c r="F64" s="1"/>
  <c r="D53"/>
  <c r="D64" s="1"/>
  <c r="C53"/>
  <c r="C64" s="1"/>
  <c r="J52"/>
  <c r="I52"/>
  <c r="J51"/>
  <c r="J53" s="1"/>
  <c r="I51"/>
  <c r="I53" s="1"/>
  <c r="I64" s="1"/>
  <c r="H51"/>
  <c r="E51"/>
  <c r="G49"/>
  <c r="H49" s="1"/>
  <c r="F49"/>
  <c r="D49"/>
  <c r="C49"/>
  <c r="E49" s="1"/>
  <c r="J48"/>
  <c r="I48"/>
  <c r="H48"/>
  <c r="E48"/>
  <c r="K47"/>
  <c r="J47"/>
  <c r="I47"/>
  <c r="H47"/>
  <c r="E47"/>
  <c r="J46"/>
  <c r="I46"/>
  <c r="J45"/>
  <c r="I45"/>
  <c r="K45" s="1"/>
  <c r="H45"/>
  <c r="E45"/>
  <c r="J44"/>
  <c r="K44" s="1"/>
  <c r="I44"/>
  <c r="H44"/>
  <c r="E44"/>
  <c r="J43"/>
  <c r="I43"/>
  <c r="E43"/>
  <c r="J42"/>
  <c r="I42"/>
  <c r="H42"/>
  <c r="J41"/>
  <c r="I41"/>
  <c r="H41"/>
  <c r="E41"/>
  <c r="J40"/>
  <c r="I40"/>
  <c r="H40"/>
  <c r="E40"/>
  <c r="J39"/>
  <c r="I39"/>
  <c r="H39"/>
  <c r="E39"/>
  <c r="J38"/>
  <c r="I38"/>
  <c r="K38" s="1"/>
  <c r="H38"/>
  <c r="J37"/>
  <c r="I37"/>
  <c r="J36"/>
  <c r="I36"/>
  <c r="H36"/>
  <c r="E36"/>
  <c r="J35"/>
  <c r="I35"/>
  <c r="H35"/>
  <c r="E35"/>
  <c r="J34"/>
  <c r="I34"/>
  <c r="H34"/>
  <c r="E34"/>
  <c r="J33"/>
  <c r="I33"/>
  <c r="J32"/>
  <c r="K32" s="1"/>
  <c r="I32"/>
  <c r="E32"/>
  <c r="K31"/>
  <c r="J31"/>
  <c r="I31"/>
  <c r="H31"/>
  <c r="E31"/>
  <c r="J30"/>
  <c r="I30"/>
  <c r="H30"/>
  <c r="E30"/>
  <c r="K29"/>
  <c r="J29"/>
  <c r="I29"/>
  <c r="H29"/>
  <c r="E29"/>
  <c r="J28"/>
  <c r="I28"/>
  <c r="K28" s="1"/>
  <c r="E28"/>
  <c r="J27"/>
  <c r="I27"/>
  <c r="H27"/>
  <c r="E27"/>
  <c r="H26"/>
  <c r="G26"/>
  <c r="F26"/>
  <c r="F50" s="1"/>
  <c r="D26"/>
  <c r="D50" s="1"/>
  <c r="C26"/>
  <c r="C50" s="1"/>
  <c r="J25"/>
  <c r="I25"/>
  <c r="H25"/>
  <c r="E25"/>
  <c r="J24"/>
  <c r="I24"/>
  <c r="H24"/>
  <c r="E24"/>
  <c r="J23"/>
  <c r="I23"/>
  <c r="H23"/>
  <c r="E23"/>
  <c r="J22"/>
  <c r="I22"/>
  <c r="H22"/>
  <c r="E22"/>
  <c r="J21"/>
  <c r="I21"/>
  <c r="H21"/>
  <c r="E21"/>
  <c r="J20"/>
  <c r="I20"/>
  <c r="H20"/>
  <c r="E20"/>
  <c r="J19"/>
  <c r="I19"/>
  <c r="K19" s="1"/>
  <c r="H19"/>
  <c r="J18"/>
  <c r="K18" s="1"/>
  <c r="I18"/>
  <c r="H18"/>
  <c r="E18"/>
  <c r="J17"/>
  <c r="K17" s="1"/>
  <c r="I17"/>
  <c r="H17"/>
  <c r="E17"/>
  <c r="J16"/>
  <c r="K16" s="1"/>
  <c r="I16"/>
  <c r="H16"/>
  <c r="E16"/>
  <c r="J15"/>
  <c r="K15" s="1"/>
  <c r="I15"/>
  <c r="H15"/>
  <c r="E15"/>
  <c r="J14"/>
  <c r="K14" s="1"/>
  <c r="I14"/>
  <c r="H14"/>
  <c r="E14"/>
  <c r="J13"/>
  <c r="K13" s="1"/>
  <c r="I13"/>
  <c r="H13"/>
  <c r="E13"/>
  <c r="J12"/>
  <c r="K12" s="1"/>
  <c r="I12"/>
  <c r="H12"/>
  <c r="E12"/>
  <c r="J11"/>
  <c r="K11" s="1"/>
  <c r="I11"/>
  <c r="H11"/>
  <c r="E11"/>
  <c r="J10"/>
  <c r="K10" s="1"/>
  <c r="I10"/>
  <c r="H10"/>
  <c r="E10"/>
  <c r="J9"/>
  <c r="K9" s="1"/>
  <c r="I9"/>
  <c r="H9"/>
  <c r="E9"/>
  <c r="J8"/>
  <c r="K8" s="1"/>
  <c r="I8"/>
  <c r="H8"/>
  <c r="E8"/>
  <c r="J7"/>
  <c r="K7" s="1"/>
  <c r="I7"/>
  <c r="H7"/>
  <c r="E7"/>
  <c r="J6"/>
  <c r="K6" s="1"/>
  <c r="I6"/>
  <c r="H6"/>
  <c r="E6"/>
  <c r="J5"/>
  <c r="K5" s="1"/>
  <c r="I5"/>
  <c r="H5"/>
  <c r="E5"/>
  <c r="J49" l="1"/>
  <c r="K43"/>
  <c r="K48"/>
  <c r="I26"/>
  <c r="K20"/>
  <c r="K21"/>
  <c r="K22"/>
  <c r="K23"/>
  <c r="K24"/>
  <c r="K25"/>
  <c r="G50"/>
  <c r="I49"/>
  <c r="K30"/>
  <c r="K39"/>
  <c r="K40"/>
  <c r="K41"/>
  <c r="E53"/>
  <c r="E64" s="1"/>
  <c r="K57"/>
  <c r="K34"/>
  <c r="K35"/>
  <c r="K36"/>
  <c r="K51"/>
  <c r="J58"/>
  <c r="D61"/>
  <c r="E50"/>
  <c r="E63" s="1"/>
  <c r="D63"/>
  <c r="C63"/>
  <c r="C61"/>
  <c r="C67" s="1"/>
  <c r="F63"/>
  <c r="F61"/>
  <c r="F67" s="1"/>
  <c r="H50"/>
  <c r="H63" s="1"/>
  <c r="G61"/>
  <c r="G63"/>
  <c r="K53"/>
  <c r="K64" s="1"/>
  <c r="J64"/>
  <c r="J65"/>
  <c r="K58"/>
  <c r="K65" s="1"/>
  <c r="C65"/>
  <c r="E26"/>
  <c r="K27"/>
  <c r="H58"/>
  <c r="H65" s="1"/>
  <c r="J26"/>
  <c r="I60"/>
  <c r="I66" s="1"/>
  <c r="G64"/>
  <c r="J60"/>
  <c r="J66" s="1"/>
  <c r="I50" l="1"/>
  <c r="K49"/>
  <c r="D67"/>
  <c r="E61"/>
  <c r="E67" s="1"/>
  <c r="H61"/>
  <c r="H67" s="1"/>
  <c r="G67"/>
  <c r="K26"/>
  <c r="J50"/>
  <c r="I61" l="1"/>
  <c r="I67" s="1"/>
  <c r="I63"/>
  <c r="J63"/>
  <c r="K50"/>
  <c r="K63" s="1"/>
  <c r="J61"/>
  <c r="K61" l="1"/>
  <c r="K67" s="1"/>
  <c r="J67"/>
</calcChain>
</file>

<file path=xl/sharedStrings.xml><?xml version="1.0" encoding="utf-8"?>
<sst xmlns="http://schemas.openxmlformats.org/spreadsheetml/2006/main" count="80" uniqueCount="73">
  <si>
    <t>SLBC OF A.P.                                                                                                                        CONVENOR::ANDHRA BANK</t>
  </si>
  <si>
    <t>ANNUAL CREDIT PLAN 2018-19- BANK-WISE ACHIEVEMENT AS ON 30.06.2018 ( amount in crores )</t>
  </si>
  <si>
    <t>S.No.</t>
  </si>
  <si>
    <t>Name of the Bank</t>
  </si>
  <si>
    <t>Short Term Crop Production Loans</t>
  </si>
  <si>
    <t>Agrl.Term Loans including agriculture infrastructure &amp; ancillary activities</t>
  </si>
  <si>
    <t>Total Agriculture</t>
  </si>
  <si>
    <t>Target</t>
  </si>
  <si>
    <t xml:space="preserve"> Achvmt</t>
  </si>
  <si>
    <t>% of achvmt</t>
  </si>
  <si>
    <t>Allahabad Bank</t>
  </si>
  <si>
    <t>Andhra Bank</t>
  </si>
  <si>
    <t>Bank of Baroda</t>
  </si>
  <si>
    <t>Bank of India</t>
  </si>
  <si>
    <t>Bank of Maharashtra</t>
  </si>
  <si>
    <t>Canara Bank</t>
  </si>
  <si>
    <t>Central Bank of India</t>
  </si>
  <si>
    <t>Corporation Bank</t>
  </si>
  <si>
    <t>Dena Bank</t>
  </si>
  <si>
    <t>IDBI Bank Limited</t>
  </si>
  <si>
    <t>Indian Bank</t>
  </si>
  <si>
    <t>Indian Overseas Bank</t>
  </si>
  <si>
    <t>Oriental Bank of Commerce</t>
  </si>
  <si>
    <t>Punjab National Bank</t>
  </si>
  <si>
    <t>Punjab &amp; Sind Bank</t>
  </si>
  <si>
    <t>Syndicate Bank</t>
  </si>
  <si>
    <t>UCO Bank</t>
  </si>
  <si>
    <t>Union Bank of India</t>
  </si>
  <si>
    <t>United Bank of India</t>
  </si>
  <si>
    <t>Vijaya Bank</t>
  </si>
  <si>
    <t>State Bank of India</t>
  </si>
  <si>
    <t>Public  Sector  Banks  Total</t>
  </si>
  <si>
    <t>Axis Bank</t>
  </si>
  <si>
    <t>Catholic Syrian Bank Ltd</t>
  </si>
  <si>
    <t>NA</t>
  </si>
  <si>
    <t>City Union Bank Ltd</t>
  </si>
  <si>
    <t>Coastal Local Area Bank Ltd</t>
  </si>
  <si>
    <t>DCB Bank Limited</t>
  </si>
  <si>
    <t>Dhanalakshmi Bank</t>
  </si>
  <si>
    <t>Equitas Small Finance Bank Ltd</t>
  </si>
  <si>
    <t>Federal Bank Ltd</t>
  </si>
  <si>
    <t>HDFC Bank Ltd</t>
  </si>
  <si>
    <t>ICICI Bank Ltd.</t>
  </si>
  <si>
    <t>IDFC Bank</t>
  </si>
  <si>
    <t>Indus Ind Bank</t>
  </si>
  <si>
    <t>Karnataka Bank Ltd</t>
  </si>
  <si>
    <t>Karur Vysya Bank Ltd</t>
  </si>
  <si>
    <t>Kotak Mahindra Bank</t>
  </si>
  <si>
    <t>KBS Local Area Bank</t>
  </si>
  <si>
    <t>Lakshmi Vilas Bank Ltd</t>
  </si>
  <si>
    <t>RBL Bank</t>
  </si>
  <si>
    <t>South Indian Bank Ltd</t>
  </si>
  <si>
    <t>Standard Chartered Bank</t>
  </si>
  <si>
    <t>Tamilnad Mercantile Bank</t>
  </si>
  <si>
    <t>Yes Bank</t>
  </si>
  <si>
    <t>Private Sector Banks Total</t>
  </si>
  <si>
    <t>Commercial Banks Total</t>
  </si>
  <si>
    <t>A.P.State Co-op Bank</t>
  </si>
  <si>
    <t>A.P. Mahesh Co-op. Urban Bank Ltd</t>
  </si>
  <si>
    <t>Co-operative Banks Total</t>
  </si>
  <si>
    <t>APGB</t>
  </si>
  <si>
    <t>APGVB</t>
  </si>
  <si>
    <t>CGGB</t>
  </si>
  <si>
    <t>SGB</t>
  </si>
  <si>
    <t>Regional Rural Banks Total</t>
  </si>
  <si>
    <t>A.P.S.F.C</t>
  </si>
  <si>
    <t>Others Total</t>
  </si>
  <si>
    <t>Grand Total</t>
  </si>
  <si>
    <t>Consolidation</t>
  </si>
  <si>
    <t>Commercial Banks</t>
  </si>
  <si>
    <t>Co-operative Banks</t>
  </si>
  <si>
    <t>Regional Rural Banks</t>
  </si>
  <si>
    <t>Others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</si>
</sst>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3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2" borderId="0" xfId="0" applyFont="1" applyFill="1" applyAlignment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1" fillId="2" borderId="0" xfId="0" applyFont="1" applyFill="1" applyAlignment="1">
      <alignment horizontal="center"/>
    </xf>
    <xf numFmtId="0" fontId="1" fillId="2" borderId="1" xfId="0" applyFont="1" applyFill="1" applyBorder="1" applyAlignment="1"/>
    <xf numFmtId="0" fontId="1" fillId="0" borderId="1" xfId="0" applyFont="1" applyBorder="1" applyAlignment="1">
      <alignment wrapText="1"/>
    </xf>
    <xf numFmtId="164" fontId="1" fillId="2" borderId="1" xfId="0" applyNumberFormat="1" applyFont="1" applyFill="1" applyBorder="1" applyAlignment="1">
      <alignment wrapText="1"/>
    </xf>
    <xf numFmtId="2" fontId="1" fillId="2" borderId="1" xfId="0" applyNumberFormat="1" applyFont="1" applyFill="1" applyBorder="1" applyAlignment="1">
      <alignment wrapText="1"/>
    </xf>
    <xf numFmtId="0" fontId="1" fillId="2" borderId="0" xfId="0" applyFont="1" applyFill="1" applyAlignment="1">
      <alignment wrapText="1"/>
    </xf>
    <xf numFmtId="0" fontId="1" fillId="0" borderId="1" xfId="0" applyFont="1" applyBorder="1"/>
    <xf numFmtId="164" fontId="1" fillId="2" borderId="1" xfId="0" applyNumberFormat="1" applyFont="1" applyFill="1" applyBorder="1" applyAlignment="1"/>
    <xf numFmtId="2" fontId="1" fillId="2" borderId="1" xfId="0" applyNumberFormat="1" applyFont="1" applyFill="1" applyBorder="1" applyAlignment="1"/>
    <xf numFmtId="164" fontId="2" fillId="2" borderId="1" xfId="0" applyNumberFormat="1" applyFont="1" applyFill="1" applyBorder="1" applyAlignment="1"/>
    <xf numFmtId="2" fontId="2" fillId="2" borderId="1" xfId="0" applyNumberFormat="1" applyFont="1" applyFill="1" applyBorder="1" applyAlignment="1"/>
    <xf numFmtId="2" fontId="2" fillId="2" borderId="1" xfId="0" applyNumberFormat="1" applyFont="1" applyFill="1" applyBorder="1" applyAlignment="1">
      <alignment wrapText="1"/>
    </xf>
    <xf numFmtId="0" fontId="2" fillId="2" borderId="0" xfId="0" applyFont="1" applyFill="1" applyAlignment="1"/>
    <xf numFmtId="2" fontId="1" fillId="2" borderId="1" xfId="0" applyNumberFormat="1" applyFont="1" applyFill="1" applyBorder="1" applyAlignment="1">
      <alignment horizontal="right" wrapText="1"/>
    </xf>
    <xf numFmtId="2" fontId="1" fillId="2" borderId="1" xfId="0" applyNumberFormat="1" applyFont="1" applyFill="1" applyBorder="1" applyAlignment="1">
      <alignment horizontal="right"/>
    </xf>
    <xf numFmtId="164" fontId="1" fillId="2" borderId="1" xfId="0" applyNumberFormat="1" applyFont="1" applyFill="1" applyBorder="1" applyAlignment="1" applyProtection="1">
      <protection locked="0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left"/>
    </xf>
    <xf numFmtId="0" fontId="2" fillId="2" borderId="9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2" fillId="2" borderId="7" xfId="0" applyFont="1" applyFill="1" applyBorder="1" applyAlignment="1">
      <alignment horizontal="center" wrapText="1"/>
    </xf>
    <xf numFmtId="0" fontId="2" fillId="2" borderId="8" xfId="0" applyFont="1" applyFill="1" applyBorder="1" applyAlignment="1">
      <alignment horizontal="center" wrapText="1"/>
    </xf>
    <xf numFmtId="0" fontId="2" fillId="2" borderId="9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3"/>
  <dimension ref="A1:K67"/>
  <sheetViews>
    <sheetView tabSelected="1" zoomScaleSheetLayoutView="71" workbookViewId="0">
      <pane xSplit="4" ySplit="4" topLeftCell="E5" activePane="bottomRight" state="frozen"/>
      <selection sqref="A1:XFD1048576"/>
      <selection pane="topRight" sqref="A1:XFD1048576"/>
      <selection pane="bottomLeft" sqref="A1:XFD1048576"/>
      <selection pane="bottomRight" activeCell="L59" sqref="L59"/>
    </sheetView>
  </sheetViews>
  <sheetFormatPr defaultColWidth="20.7109375" defaultRowHeight="15"/>
  <cols>
    <col min="1" max="1" width="8.140625" style="1" customWidth="1"/>
    <col min="2" max="2" width="29.42578125" style="1" customWidth="1"/>
    <col min="3" max="3" width="15.7109375" style="1" customWidth="1"/>
    <col min="4" max="4" width="12.85546875" style="1" customWidth="1"/>
    <col min="5" max="5" width="12.85546875" style="16" customWidth="1"/>
    <col min="6" max="7" width="12.42578125" style="1" customWidth="1"/>
    <col min="8" max="8" width="12.28515625" style="1" customWidth="1"/>
    <col min="9" max="9" width="12.42578125" style="1" customWidth="1"/>
    <col min="10" max="10" width="11.28515625" style="1" customWidth="1"/>
    <col min="11" max="11" width="10.7109375" style="1" customWidth="1"/>
    <col min="12" max="16384" width="20.7109375" style="1"/>
  </cols>
  <sheetData>
    <row r="1" spans="1:11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</row>
    <row r="2" spans="1:11">
      <c r="A2" s="23" t="s">
        <v>1</v>
      </c>
      <c r="B2" s="23"/>
      <c r="C2" s="23"/>
      <c r="D2" s="23"/>
      <c r="E2" s="23"/>
      <c r="F2" s="23"/>
      <c r="G2" s="23"/>
      <c r="H2" s="23"/>
      <c r="I2" s="23"/>
      <c r="J2" s="23"/>
      <c r="K2" s="23"/>
    </row>
    <row r="3" spans="1:11" ht="47.25" customHeight="1">
      <c r="A3" s="24" t="s">
        <v>2</v>
      </c>
      <c r="B3" s="25" t="s">
        <v>3</v>
      </c>
      <c r="C3" s="27" t="s">
        <v>4</v>
      </c>
      <c r="D3" s="28"/>
      <c r="E3" s="29"/>
      <c r="F3" s="30" t="s">
        <v>5</v>
      </c>
      <c r="G3" s="31"/>
      <c r="H3" s="32"/>
      <c r="I3" s="33" t="s">
        <v>6</v>
      </c>
      <c r="J3" s="33"/>
      <c r="K3" s="33"/>
    </row>
    <row r="4" spans="1:11" s="4" customFormat="1" ht="30">
      <c r="A4" s="24"/>
      <c r="B4" s="26"/>
      <c r="C4" s="2" t="s">
        <v>7</v>
      </c>
      <c r="D4" s="3" t="s">
        <v>8</v>
      </c>
      <c r="E4" s="3" t="s">
        <v>9</v>
      </c>
      <c r="F4" s="2" t="s">
        <v>7</v>
      </c>
      <c r="G4" s="3" t="s">
        <v>8</v>
      </c>
      <c r="H4" s="3" t="s">
        <v>9</v>
      </c>
      <c r="I4" s="2" t="s">
        <v>7</v>
      </c>
      <c r="J4" s="3" t="s">
        <v>8</v>
      </c>
      <c r="K4" s="3" t="s">
        <v>9</v>
      </c>
    </row>
    <row r="5" spans="1:11" s="9" customFormat="1">
      <c r="A5" s="5">
        <v>1</v>
      </c>
      <c r="B5" s="6" t="s">
        <v>10</v>
      </c>
      <c r="C5" s="7">
        <v>15.8</v>
      </c>
      <c r="D5" s="7">
        <v>8.85</v>
      </c>
      <c r="E5" s="8">
        <f>D5/C5%</f>
        <v>56.0126582278481</v>
      </c>
      <c r="F5" s="8">
        <v>20.229999999999997</v>
      </c>
      <c r="G5" s="8">
        <v>3.66</v>
      </c>
      <c r="H5" s="8">
        <f>G5/F5%</f>
        <v>18.091942659416709</v>
      </c>
      <c r="I5" s="8">
        <f t="shared" ref="I5:J30" si="0">C5+F5</f>
        <v>36.03</v>
      </c>
      <c r="J5" s="8">
        <f t="shared" si="0"/>
        <v>12.51</v>
      </c>
      <c r="K5" s="8">
        <f>J5/I5%</f>
        <v>34.721065778517904</v>
      </c>
    </row>
    <row r="6" spans="1:11">
      <c r="A6" s="5">
        <v>2</v>
      </c>
      <c r="B6" s="10" t="s">
        <v>11</v>
      </c>
      <c r="C6" s="11">
        <v>10339.299999999999</v>
      </c>
      <c r="D6" s="11">
        <v>3430.9500000000003</v>
      </c>
      <c r="E6" s="12">
        <f t="shared" ref="E6:E45" si="1">D6/C6%</f>
        <v>33.183581093497629</v>
      </c>
      <c r="F6" s="12">
        <v>6699.25</v>
      </c>
      <c r="G6" s="12">
        <v>1830.46</v>
      </c>
      <c r="H6" s="8">
        <f t="shared" ref="H6:H61" si="2">G6/F6%</f>
        <v>27.323357092211811</v>
      </c>
      <c r="I6" s="12">
        <f t="shared" si="0"/>
        <v>17038.55</v>
      </c>
      <c r="J6" s="8">
        <f t="shared" si="0"/>
        <v>5261.41</v>
      </c>
      <c r="K6" s="12">
        <f t="shared" ref="K6:K61" si="3">J6/I6%</f>
        <v>30.879446901291487</v>
      </c>
    </row>
    <row r="7" spans="1:11">
      <c r="A7" s="5">
        <v>3</v>
      </c>
      <c r="B7" s="10" t="s">
        <v>12</v>
      </c>
      <c r="C7" s="11">
        <v>1220.93</v>
      </c>
      <c r="D7" s="11">
        <v>427.21999999999997</v>
      </c>
      <c r="E7" s="12">
        <f t="shared" si="1"/>
        <v>34.991359045973148</v>
      </c>
      <c r="F7" s="12">
        <v>547.12</v>
      </c>
      <c r="G7" s="12">
        <v>207.06</v>
      </c>
      <c r="H7" s="8">
        <f t="shared" si="2"/>
        <v>37.845445240532243</v>
      </c>
      <c r="I7" s="12">
        <f t="shared" si="0"/>
        <v>1768.0500000000002</v>
      </c>
      <c r="J7" s="8">
        <f t="shared" si="0"/>
        <v>634.28</v>
      </c>
      <c r="K7" s="12">
        <f t="shared" si="3"/>
        <v>35.874551059076374</v>
      </c>
    </row>
    <row r="8" spans="1:11">
      <c r="A8" s="5">
        <v>4</v>
      </c>
      <c r="B8" s="10" t="s">
        <v>13</v>
      </c>
      <c r="C8" s="11">
        <v>1051.8800000000001</v>
      </c>
      <c r="D8" s="11">
        <v>352.21999999999997</v>
      </c>
      <c r="E8" s="12">
        <f t="shared" si="1"/>
        <v>33.484808153021255</v>
      </c>
      <c r="F8" s="12">
        <v>314.30999999999995</v>
      </c>
      <c r="G8" s="12">
        <v>120.45</v>
      </c>
      <c r="H8" s="8">
        <f t="shared" si="2"/>
        <v>38.32203875155102</v>
      </c>
      <c r="I8" s="12">
        <f t="shared" si="0"/>
        <v>1366.19</v>
      </c>
      <c r="J8" s="8">
        <f t="shared" si="0"/>
        <v>472.66999999999996</v>
      </c>
      <c r="K8" s="12">
        <f t="shared" si="3"/>
        <v>34.597676750671567</v>
      </c>
    </row>
    <row r="9" spans="1:11">
      <c r="A9" s="5">
        <v>5</v>
      </c>
      <c r="B9" s="10" t="s">
        <v>14</v>
      </c>
      <c r="C9" s="11">
        <v>33.619999999999997</v>
      </c>
      <c r="D9" s="11">
        <v>4.91</v>
      </c>
      <c r="E9" s="12">
        <f t="shared" si="1"/>
        <v>14.604402141582392</v>
      </c>
      <c r="F9" s="12">
        <v>0.12</v>
      </c>
      <c r="G9" s="12">
        <v>0.13</v>
      </c>
      <c r="H9" s="8">
        <f t="shared" si="2"/>
        <v>108.33333333333334</v>
      </c>
      <c r="I9" s="12">
        <f t="shared" si="0"/>
        <v>33.739999999999995</v>
      </c>
      <c r="J9" s="8">
        <f t="shared" si="0"/>
        <v>5.04</v>
      </c>
      <c r="K9" s="12">
        <f t="shared" si="3"/>
        <v>14.937759336099589</v>
      </c>
    </row>
    <row r="10" spans="1:11">
      <c r="A10" s="5">
        <v>6</v>
      </c>
      <c r="B10" s="10" t="s">
        <v>15</v>
      </c>
      <c r="C10" s="11">
        <v>5907.2800000000007</v>
      </c>
      <c r="D10" s="11">
        <v>1786.5</v>
      </c>
      <c r="E10" s="12">
        <f t="shared" si="1"/>
        <v>30.242345038664151</v>
      </c>
      <c r="F10" s="12">
        <v>459.06999999999994</v>
      </c>
      <c r="G10" s="12">
        <v>139.22999999999999</v>
      </c>
      <c r="H10" s="8">
        <f t="shared" si="2"/>
        <v>30.32870804016817</v>
      </c>
      <c r="I10" s="12">
        <f t="shared" si="0"/>
        <v>6366.35</v>
      </c>
      <c r="J10" s="8">
        <f t="shared" si="0"/>
        <v>1925.73</v>
      </c>
      <c r="K10" s="12">
        <f t="shared" si="3"/>
        <v>30.248572572981377</v>
      </c>
    </row>
    <row r="11" spans="1:11">
      <c r="A11" s="5">
        <v>7</v>
      </c>
      <c r="B11" s="10" t="s">
        <v>16</v>
      </c>
      <c r="C11" s="11">
        <v>765.17000000000007</v>
      </c>
      <c r="D11" s="11">
        <v>361.3</v>
      </c>
      <c r="E11" s="12">
        <f t="shared" si="1"/>
        <v>47.218265222107505</v>
      </c>
      <c r="F11" s="12">
        <v>435.81000000000006</v>
      </c>
      <c r="G11" s="12">
        <v>228.27999999999997</v>
      </c>
      <c r="H11" s="8">
        <f t="shared" si="2"/>
        <v>52.380624584107743</v>
      </c>
      <c r="I11" s="12">
        <f t="shared" si="0"/>
        <v>1200.98</v>
      </c>
      <c r="J11" s="8">
        <f t="shared" si="0"/>
        <v>589.57999999999993</v>
      </c>
      <c r="K11" s="12">
        <f t="shared" si="3"/>
        <v>49.091575213575574</v>
      </c>
    </row>
    <row r="12" spans="1:11">
      <c r="A12" s="5">
        <v>8</v>
      </c>
      <c r="B12" s="10" t="s">
        <v>17</v>
      </c>
      <c r="C12" s="11">
        <v>531.18000000000006</v>
      </c>
      <c r="D12" s="11">
        <v>258.96999999999997</v>
      </c>
      <c r="E12" s="12">
        <f t="shared" si="1"/>
        <v>48.753718136978037</v>
      </c>
      <c r="F12" s="12">
        <v>119.85999999999999</v>
      </c>
      <c r="G12" s="12">
        <v>40.549999999999997</v>
      </c>
      <c r="H12" s="8">
        <f t="shared" si="2"/>
        <v>33.831136325713331</v>
      </c>
      <c r="I12" s="12">
        <f t="shared" si="0"/>
        <v>651.04000000000008</v>
      </c>
      <c r="J12" s="8">
        <f t="shared" si="0"/>
        <v>299.52</v>
      </c>
      <c r="K12" s="12">
        <f t="shared" si="3"/>
        <v>46.006389776357821</v>
      </c>
    </row>
    <row r="13" spans="1:11">
      <c r="A13" s="5">
        <v>9</v>
      </c>
      <c r="B13" s="10" t="s">
        <v>18</v>
      </c>
      <c r="C13" s="11">
        <v>12.070000000000002</v>
      </c>
      <c r="D13" s="11">
        <v>6.8100000000000005</v>
      </c>
      <c r="E13" s="12">
        <f t="shared" si="1"/>
        <v>56.420878210439099</v>
      </c>
      <c r="F13" s="12">
        <v>0.61</v>
      </c>
      <c r="G13" s="12">
        <v>0.15000000000000002</v>
      </c>
      <c r="H13" s="8">
        <f t="shared" si="2"/>
        <v>24.590163934426236</v>
      </c>
      <c r="I13" s="12">
        <f t="shared" si="0"/>
        <v>12.680000000000001</v>
      </c>
      <c r="J13" s="8">
        <f t="shared" si="0"/>
        <v>6.9600000000000009</v>
      </c>
      <c r="K13" s="12">
        <f t="shared" si="3"/>
        <v>54.889589905362776</v>
      </c>
    </row>
    <row r="14" spans="1:11">
      <c r="A14" s="5">
        <v>10</v>
      </c>
      <c r="B14" s="10" t="s">
        <v>19</v>
      </c>
      <c r="C14" s="11">
        <v>722.85</v>
      </c>
      <c r="D14" s="11">
        <v>191.50000000000003</v>
      </c>
      <c r="E14" s="12">
        <f t="shared" si="1"/>
        <v>26.492356643840356</v>
      </c>
      <c r="F14" s="12">
        <v>26.57</v>
      </c>
      <c r="G14" s="12">
        <v>4.6300000000000008</v>
      </c>
      <c r="H14" s="8">
        <f t="shared" si="2"/>
        <v>17.42566804666918</v>
      </c>
      <c r="I14" s="12">
        <f t="shared" si="0"/>
        <v>749.42000000000007</v>
      </c>
      <c r="J14" s="8">
        <f t="shared" si="0"/>
        <v>196.13000000000002</v>
      </c>
      <c r="K14" s="12">
        <f t="shared" si="3"/>
        <v>26.170905500253529</v>
      </c>
    </row>
    <row r="15" spans="1:11">
      <c r="A15" s="5">
        <v>11</v>
      </c>
      <c r="B15" s="10" t="s">
        <v>20</v>
      </c>
      <c r="C15" s="11">
        <v>3866.3599999999992</v>
      </c>
      <c r="D15" s="11">
        <v>1072.81</v>
      </c>
      <c r="E15" s="12">
        <f t="shared" si="1"/>
        <v>27.747286853784956</v>
      </c>
      <c r="F15" s="12">
        <v>1032.0499999999997</v>
      </c>
      <c r="G15" s="12">
        <v>364.05</v>
      </c>
      <c r="H15" s="8">
        <f t="shared" si="2"/>
        <v>35.274453757085425</v>
      </c>
      <c r="I15" s="12">
        <f t="shared" si="0"/>
        <v>4898.4099999999989</v>
      </c>
      <c r="J15" s="8">
        <f t="shared" si="0"/>
        <v>1436.86</v>
      </c>
      <c r="K15" s="12">
        <f t="shared" si="3"/>
        <v>29.333191790805593</v>
      </c>
    </row>
    <row r="16" spans="1:11">
      <c r="A16" s="5">
        <v>12</v>
      </c>
      <c r="B16" s="10" t="s">
        <v>21</v>
      </c>
      <c r="C16" s="11">
        <v>1136.2000000000003</v>
      </c>
      <c r="D16" s="11">
        <v>379</v>
      </c>
      <c r="E16" s="12">
        <f t="shared" si="1"/>
        <v>33.356803379686667</v>
      </c>
      <c r="F16" s="12">
        <v>676.46999999999991</v>
      </c>
      <c r="G16" s="12">
        <v>122.69000000000001</v>
      </c>
      <c r="H16" s="8">
        <f t="shared" si="2"/>
        <v>18.136798379824683</v>
      </c>
      <c r="I16" s="12">
        <f t="shared" si="0"/>
        <v>1812.67</v>
      </c>
      <c r="J16" s="8">
        <f t="shared" si="0"/>
        <v>501.69</v>
      </c>
      <c r="K16" s="12">
        <f t="shared" si="3"/>
        <v>27.67685237798386</v>
      </c>
    </row>
    <row r="17" spans="1:11">
      <c r="A17" s="5">
        <v>13</v>
      </c>
      <c r="B17" s="10" t="s">
        <v>22</v>
      </c>
      <c r="C17" s="11">
        <v>108.25999999999999</v>
      </c>
      <c r="D17" s="11">
        <v>35.429999999999993</v>
      </c>
      <c r="E17" s="12">
        <f t="shared" si="1"/>
        <v>32.726768889709952</v>
      </c>
      <c r="F17" s="12">
        <v>23.37</v>
      </c>
      <c r="G17" s="12">
        <v>0.51</v>
      </c>
      <c r="H17" s="8">
        <f t="shared" si="2"/>
        <v>2.1822849807445444</v>
      </c>
      <c r="I17" s="12">
        <f t="shared" si="0"/>
        <v>131.63</v>
      </c>
      <c r="J17" s="8">
        <f t="shared" si="0"/>
        <v>35.939999999999991</v>
      </c>
      <c r="K17" s="12">
        <f t="shared" si="3"/>
        <v>27.303806123224181</v>
      </c>
    </row>
    <row r="18" spans="1:11">
      <c r="A18" s="5">
        <v>14</v>
      </c>
      <c r="B18" s="10" t="s">
        <v>23</v>
      </c>
      <c r="C18" s="11">
        <v>41.260000000000005</v>
      </c>
      <c r="D18" s="11">
        <v>16.96</v>
      </c>
      <c r="E18" s="12">
        <f t="shared" si="1"/>
        <v>41.105186621425105</v>
      </c>
      <c r="F18" s="12">
        <v>170.78</v>
      </c>
      <c r="G18" s="12">
        <v>115.97999999999999</v>
      </c>
      <c r="H18" s="8">
        <f t="shared" si="2"/>
        <v>67.911933481672321</v>
      </c>
      <c r="I18" s="12">
        <f t="shared" si="0"/>
        <v>212.04000000000002</v>
      </c>
      <c r="J18" s="8">
        <f t="shared" si="0"/>
        <v>132.94</v>
      </c>
      <c r="K18" s="12">
        <f t="shared" si="3"/>
        <v>62.695717789096392</v>
      </c>
    </row>
    <row r="19" spans="1:11">
      <c r="A19" s="5">
        <v>15</v>
      </c>
      <c r="B19" s="10" t="s">
        <v>24</v>
      </c>
      <c r="C19" s="11">
        <v>0.18</v>
      </c>
      <c r="D19" s="11">
        <v>0</v>
      </c>
      <c r="E19" s="12">
        <v>0</v>
      </c>
      <c r="F19" s="12">
        <v>0.59000000000000008</v>
      </c>
      <c r="G19" s="12">
        <v>0</v>
      </c>
      <c r="H19" s="8">
        <f t="shared" si="2"/>
        <v>0</v>
      </c>
      <c r="I19" s="12">
        <f t="shared" si="0"/>
        <v>0.77</v>
      </c>
      <c r="J19" s="8">
        <f t="shared" si="0"/>
        <v>0</v>
      </c>
      <c r="K19" s="12">
        <f t="shared" si="3"/>
        <v>0</v>
      </c>
    </row>
    <row r="20" spans="1:11">
      <c r="A20" s="5">
        <v>16</v>
      </c>
      <c r="B20" s="10" t="s">
        <v>25</v>
      </c>
      <c r="C20" s="11">
        <v>4931.5899999999992</v>
      </c>
      <c r="D20" s="11">
        <v>1746.66</v>
      </c>
      <c r="E20" s="12">
        <f t="shared" si="1"/>
        <v>35.417786150105755</v>
      </c>
      <c r="F20" s="12">
        <v>2938.9000000000005</v>
      </c>
      <c r="G20" s="12">
        <v>315.28000000000003</v>
      </c>
      <c r="H20" s="8">
        <f t="shared" si="2"/>
        <v>10.72782333526149</v>
      </c>
      <c r="I20" s="12">
        <f t="shared" si="0"/>
        <v>7870.49</v>
      </c>
      <c r="J20" s="8">
        <f t="shared" si="0"/>
        <v>2061.94</v>
      </c>
      <c r="K20" s="12">
        <f t="shared" si="3"/>
        <v>26.198368843617107</v>
      </c>
    </row>
    <row r="21" spans="1:11">
      <c r="A21" s="5">
        <v>17</v>
      </c>
      <c r="B21" s="10" t="s">
        <v>26</v>
      </c>
      <c r="C21" s="11">
        <v>72.94</v>
      </c>
      <c r="D21" s="11">
        <v>16.2</v>
      </c>
      <c r="E21" s="12">
        <f t="shared" si="1"/>
        <v>22.210035645736223</v>
      </c>
      <c r="F21" s="12">
        <v>14.09</v>
      </c>
      <c r="G21" s="12">
        <v>2.23</v>
      </c>
      <c r="H21" s="8">
        <f t="shared" si="2"/>
        <v>15.826827537260469</v>
      </c>
      <c r="I21" s="12">
        <f t="shared" si="0"/>
        <v>87.03</v>
      </c>
      <c r="J21" s="8">
        <f t="shared" si="0"/>
        <v>18.43</v>
      </c>
      <c r="K21" s="12">
        <f t="shared" si="3"/>
        <v>21.176605768125935</v>
      </c>
    </row>
    <row r="22" spans="1:11">
      <c r="A22" s="5">
        <v>18</v>
      </c>
      <c r="B22" s="10" t="s">
        <v>27</v>
      </c>
      <c r="C22" s="11">
        <v>2412.2200000000003</v>
      </c>
      <c r="D22" s="11">
        <v>617.31999999999994</v>
      </c>
      <c r="E22" s="12">
        <f t="shared" si="1"/>
        <v>25.591363971777028</v>
      </c>
      <c r="F22" s="12">
        <v>524.38000000000011</v>
      </c>
      <c r="G22" s="12">
        <v>241.57</v>
      </c>
      <c r="H22" s="8">
        <f t="shared" si="2"/>
        <v>46.067737137190576</v>
      </c>
      <c r="I22" s="12">
        <f t="shared" si="0"/>
        <v>2936.6000000000004</v>
      </c>
      <c r="J22" s="8">
        <f t="shared" si="0"/>
        <v>858.88999999999987</v>
      </c>
      <c r="K22" s="12">
        <f t="shared" si="3"/>
        <v>29.247769529387721</v>
      </c>
    </row>
    <row r="23" spans="1:11">
      <c r="A23" s="5">
        <v>19</v>
      </c>
      <c r="B23" s="10" t="s">
        <v>28</v>
      </c>
      <c r="C23" s="11">
        <v>6.42</v>
      </c>
      <c r="D23" s="11">
        <v>0.55000000000000004</v>
      </c>
      <c r="E23" s="12">
        <f t="shared" si="1"/>
        <v>8.5669781931464186</v>
      </c>
      <c r="F23" s="12">
        <v>3.68</v>
      </c>
      <c r="G23" s="12">
        <v>0.4</v>
      </c>
      <c r="H23" s="8">
        <f t="shared" si="2"/>
        <v>10.869565217391305</v>
      </c>
      <c r="I23" s="12">
        <f t="shared" si="0"/>
        <v>10.1</v>
      </c>
      <c r="J23" s="8">
        <f t="shared" si="0"/>
        <v>0.95000000000000007</v>
      </c>
      <c r="K23" s="12">
        <f t="shared" si="3"/>
        <v>9.4059405940594072</v>
      </c>
    </row>
    <row r="24" spans="1:11">
      <c r="A24" s="5">
        <v>20</v>
      </c>
      <c r="B24" s="10" t="s">
        <v>29</v>
      </c>
      <c r="C24" s="11">
        <v>582.36000000000013</v>
      </c>
      <c r="D24" s="11">
        <v>45.41</v>
      </c>
      <c r="E24" s="12">
        <f t="shared" si="1"/>
        <v>7.7975822515282616</v>
      </c>
      <c r="F24" s="12">
        <v>50.599999999999987</v>
      </c>
      <c r="G24" s="12">
        <v>5.77</v>
      </c>
      <c r="H24" s="8">
        <f t="shared" si="2"/>
        <v>11.40316205533597</v>
      </c>
      <c r="I24" s="12">
        <f t="shared" si="0"/>
        <v>632.96000000000015</v>
      </c>
      <c r="J24" s="8">
        <f t="shared" si="0"/>
        <v>51.179999999999993</v>
      </c>
      <c r="K24" s="12">
        <f t="shared" si="3"/>
        <v>8.0858190091000974</v>
      </c>
    </row>
    <row r="25" spans="1:11">
      <c r="A25" s="5">
        <v>21</v>
      </c>
      <c r="B25" s="10" t="s">
        <v>30</v>
      </c>
      <c r="C25" s="11">
        <v>13862.93</v>
      </c>
      <c r="D25" s="11">
        <v>3325.96</v>
      </c>
      <c r="E25" s="12">
        <f t="shared" si="1"/>
        <v>23.991753547049576</v>
      </c>
      <c r="F25" s="12">
        <v>1180.45</v>
      </c>
      <c r="G25" s="12">
        <v>7.6999999999999993</v>
      </c>
      <c r="H25" s="8">
        <f t="shared" si="2"/>
        <v>0.65229361684103504</v>
      </c>
      <c r="I25" s="12">
        <f t="shared" si="0"/>
        <v>15043.380000000001</v>
      </c>
      <c r="J25" s="8">
        <f t="shared" si="0"/>
        <v>3333.66</v>
      </c>
      <c r="K25" s="12">
        <f t="shared" si="3"/>
        <v>22.16031237660685</v>
      </c>
    </row>
    <row r="26" spans="1:11" s="16" customFormat="1">
      <c r="A26" s="20" t="s">
        <v>31</v>
      </c>
      <c r="B26" s="20"/>
      <c r="C26" s="13">
        <f>SUM(C5:C25)</f>
        <v>47620.799999999996</v>
      </c>
      <c r="D26" s="13">
        <f>SUM(D5:D25)</f>
        <v>14085.529999999999</v>
      </c>
      <c r="E26" s="14">
        <f t="shared" si="1"/>
        <v>29.578524510298021</v>
      </c>
      <c r="F26" s="13">
        <f>SUM(F5:F25)</f>
        <v>15238.310000000003</v>
      </c>
      <c r="G26" s="13">
        <f>SUM(G5:G25)</f>
        <v>3750.7800000000016</v>
      </c>
      <c r="H26" s="15">
        <f t="shared" si="2"/>
        <v>24.614146844367916</v>
      </c>
      <c r="I26" s="13">
        <f>SUM(I5:I25)</f>
        <v>62859.109999999986</v>
      </c>
      <c r="J26" s="13">
        <f>SUM(J5:J25)</f>
        <v>17836.310000000001</v>
      </c>
      <c r="K26" s="14">
        <f t="shared" si="3"/>
        <v>28.37505971688114</v>
      </c>
    </row>
    <row r="27" spans="1:11">
      <c r="A27" s="10">
        <v>22</v>
      </c>
      <c r="B27" s="10" t="s">
        <v>32</v>
      </c>
      <c r="C27" s="11">
        <v>385.46999999999997</v>
      </c>
      <c r="D27" s="11">
        <v>156.59</v>
      </c>
      <c r="E27" s="12">
        <f t="shared" si="1"/>
        <v>40.62313539315641</v>
      </c>
      <c r="F27" s="12">
        <v>122.38999999999999</v>
      </c>
      <c r="G27" s="12">
        <v>313.19</v>
      </c>
      <c r="H27" s="8">
        <f t="shared" si="2"/>
        <v>255.89508946809386</v>
      </c>
      <c r="I27" s="12">
        <f t="shared" si="0"/>
        <v>507.85999999999996</v>
      </c>
      <c r="J27" s="8">
        <f t="shared" si="0"/>
        <v>469.78</v>
      </c>
      <c r="K27" s="12">
        <f t="shared" si="3"/>
        <v>92.501870594258264</v>
      </c>
    </row>
    <row r="28" spans="1:11">
      <c r="A28" s="10">
        <v>23</v>
      </c>
      <c r="B28" s="10" t="s">
        <v>33</v>
      </c>
      <c r="C28" s="11">
        <v>12.729999999999999</v>
      </c>
      <c r="D28" s="11">
        <v>4.4800000000000004</v>
      </c>
      <c r="E28" s="12">
        <f t="shared" si="1"/>
        <v>35.192458758837397</v>
      </c>
      <c r="F28" s="12">
        <v>0</v>
      </c>
      <c r="G28" s="12">
        <v>0.1</v>
      </c>
      <c r="H28" s="17" t="s">
        <v>34</v>
      </c>
      <c r="I28" s="12">
        <f t="shared" si="0"/>
        <v>12.729999999999999</v>
      </c>
      <c r="J28" s="8">
        <f t="shared" si="0"/>
        <v>4.58</v>
      </c>
      <c r="K28" s="12">
        <f t="shared" si="3"/>
        <v>35.97800471327573</v>
      </c>
    </row>
    <row r="29" spans="1:11">
      <c r="A29" s="10">
        <v>24</v>
      </c>
      <c r="B29" s="10" t="s">
        <v>35</v>
      </c>
      <c r="C29" s="11">
        <v>120.50999999999999</v>
      </c>
      <c r="D29" s="11">
        <v>31.419999999999998</v>
      </c>
      <c r="E29" s="12">
        <f t="shared" si="1"/>
        <v>26.072525101651316</v>
      </c>
      <c r="F29" s="12">
        <v>147.28</v>
      </c>
      <c r="G29" s="12">
        <v>33.93</v>
      </c>
      <c r="H29" s="8">
        <f t="shared" si="2"/>
        <v>23.037751222161866</v>
      </c>
      <c r="I29" s="12">
        <f t="shared" si="0"/>
        <v>267.78999999999996</v>
      </c>
      <c r="J29" s="8">
        <f t="shared" si="0"/>
        <v>65.349999999999994</v>
      </c>
      <c r="K29" s="12">
        <f t="shared" si="3"/>
        <v>24.403450464916538</v>
      </c>
    </row>
    <row r="30" spans="1:11">
      <c r="A30" s="10">
        <v>25</v>
      </c>
      <c r="B30" s="10" t="s">
        <v>36</v>
      </c>
      <c r="C30" s="11">
        <v>56.16</v>
      </c>
      <c r="D30" s="11">
        <v>18.89</v>
      </c>
      <c r="E30" s="12">
        <f t="shared" si="1"/>
        <v>33.636039886039889</v>
      </c>
      <c r="F30" s="12">
        <v>22.880000000000003</v>
      </c>
      <c r="G30" s="12">
        <v>1.49</v>
      </c>
      <c r="H30" s="8">
        <f t="shared" si="2"/>
        <v>6.5122377622377616</v>
      </c>
      <c r="I30" s="12">
        <f t="shared" si="0"/>
        <v>79.039999999999992</v>
      </c>
      <c r="J30" s="8">
        <f t="shared" si="0"/>
        <v>20.38</v>
      </c>
      <c r="K30" s="12">
        <f t="shared" si="3"/>
        <v>25.784412955465591</v>
      </c>
    </row>
    <row r="31" spans="1:11">
      <c r="A31" s="10">
        <v>26</v>
      </c>
      <c r="B31" s="10" t="s">
        <v>37</v>
      </c>
      <c r="C31" s="11">
        <v>34.5</v>
      </c>
      <c r="D31" s="11">
        <v>8.56</v>
      </c>
      <c r="E31" s="12">
        <f t="shared" si="1"/>
        <v>24.811594202898554</v>
      </c>
      <c r="F31" s="12">
        <v>2.96</v>
      </c>
      <c r="G31" s="12">
        <v>0.01</v>
      </c>
      <c r="H31" s="8">
        <f t="shared" si="2"/>
        <v>0.33783783783783783</v>
      </c>
      <c r="I31" s="12">
        <f t="shared" ref="I31:J60" si="4">C31+F31</f>
        <v>37.46</v>
      </c>
      <c r="J31" s="8">
        <f t="shared" si="4"/>
        <v>8.57</v>
      </c>
      <c r="K31" s="12">
        <f t="shared" si="3"/>
        <v>22.877736252002137</v>
      </c>
    </row>
    <row r="32" spans="1:11">
      <c r="A32" s="10">
        <v>27</v>
      </c>
      <c r="B32" s="10" t="s">
        <v>38</v>
      </c>
      <c r="C32" s="11">
        <v>44.24</v>
      </c>
      <c r="D32" s="11">
        <v>39.86</v>
      </c>
      <c r="E32" s="12">
        <f t="shared" si="1"/>
        <v>90.099457504520785</v>
      </c>
      <c r="F32" s="12">
        <v>0</v>
      </c>
      <c r="G32" s="12">
        <v>0</v>
      </c>
      <c r="H32" s="8">
        <v>0</v>
      </c>
      <c r="I32" s="12">
        <f t="shared" si="4"/>
        <v>44.24</v>
      </c>
      <c r="J32" s="8">
        <f t="shared" si="4"/>
        <v>39.86</v>
      </c>
      <c r="K32" s="12">
        <f t="shared" si="3"/>
        <v>90.099457504520785</v>
      </c>
    </row>
    <row r="33" spans="1:11">
      <c r="A33" s="10">
        <v>28</v>
      </c>
      <c r="B33" s="10" t="s">
        <v>39</v>
      </c>
      <c r="C33" s="11">
        <v>0</v>
      </c>
      <c r="D33" s="11">
        <v>0</v>
      </c>
      <c r="E33" s="12">
        <v>0</v>
      </c>
      <c r="F33" s="12">
        <v>0</v>
      </c>
      <c r="G33" s="12">
        <v>0</v>
      </c>
      <c r="H33" s="8">
        <v>0</v>
      </c>
      <c r="I33" s="12">
        <f t="shared" si="4"/>
        <v>0</v>
      </c>
      <c r="J33" s="8">
        <f t="shared" si="4"/>
        <v>0</v>
      </c>
      <c r="K33" s="12">
        <v>0</v>
      </c>
    </row>
    <row r="34" spans="1:11">
      <c r="A34" s="10">
        <v>29</v>
      </c>
      <c r="B34" s="10" t="s">
        <v>40</v>
      </c>
      <c r="C34" s="11">
        <v>165.08999999999997</v>
      </c>
      <c r="D34" s="11">
        <v>54.58</v>
      </c>
      <c r="E34" s="12">
        <f t="shared" si="1"/>
        <v>33.060754739838877</v>
      </c>
      <c r="F34" s="12">
        <v>37.839999999999996</v>
      </c>
      <c r="G34" s="12">
        <v>18.149999999999999</v>
      </c>
      <c r="H34" s="8">
        <f t="shared" si="2"/>
        <v>47.965116279069768</v>
      </c>
      <c r="I34" s="12">
        <f t="shared" si="4"/>
        <v>202.92999999999998</v>
      </c>
      <c r="J34" s="8">
        <f t="shared" si="4"/>
        <v>72.72999999999999</v>
      </c>
      <c r="K34" s="12">
        <f t="shared" si="3"/>
        <v>35.839944808554677</v>
      </c>
    </row>
    <row r="35" spans="1:11">
      <c r="A35" s="10">
        <v>30</v>
      </c>
      <c r="B35" s="10" t="s">
        <v>41</v>
      </c>
      <c r="C35" s="11">
        <v>1337.6000000000001</v>
      </c>
      <c r="D35" s="11">
        <v>330.25</v>
      </c>
      <c r="E35" s="12">
        <f t="shared" si="1"/>
        <v>24.689742822966505</v>
      </c>
      <c r="F35" s="12">
        <v>1472.9499999999998</v>
      </c>
      <c r="G35" s="12">
        <v>473.11</v>
      </c>
      <c r="H35" s="8">
        <f t="shared" si="2"/>
        <v>32.119895447910658</v>
      </c>
      <c r="I35" s="12">
        <f t="shared" si="4"/>
        <v>2810.55</v>
      </c>
      <c r="J35" s="8">
        <f t="shared" si="4"/>
        <v>803.36</v>
      </c>
      <c r="K35" s="12">
        <f t="shared" si="3"/>
        <v>28.583729163331018</v>
      </c>
    </row>
    <row r="36" spans="1:11">
      <c r="A36" s="10">
        <v>31</v>
      </c>
      <c r="B36" s="10" t="s">
        <v>42</v>
      </c>
      <c r="C36" s="11">
        <v>566.99</v>
      </c>
      <c r="D36" s="11">
        <v>168.26</v>
      </c>
      <c r="E36" s="12">
        <f t="shared" si="1"/>
        <v>29.676008395209788</v>
      </c>
      <c r="F36" s="12">
        <v>1209.33</v>
      </c>
      <c r="G36" s="12">
        <v>297.7</v>
      </c>
      <c r="H36" s="8">
        <f t="shared" si="2"/>
        <v>24.616936650872798</v>
      </c>
      <c r="I36" s="12">
        <f t="shared" si="4"/>
        <v>1776.32</v>
      </c>
      <c r="J36" s="8">
        <f t="shared" si="4"/>
        <v>465.96</v>
      </c>
      <c r="K36" s="12">
        <f t="shared" si="3"/>
        <v>26.231760043235454</v>
      </c>
    </row>
    <row r="37" spans="1:11">
      <c r="A37" s="10">
        <v>32</v>
      </c>
      <c r="B37" s="10" t="s">
        <v>43</v>
      </c>
      <c r="C37" s="11">
        <v>0</v>
      </c>
      <c r="D37" s="11">
        <v>0</v>
      </c>
      <c r="E37" s="18">
        <v>0</v>
      </c>
      <c r="F37" s="12">
        <v>0</v>
      </c>
      <c r="G37" s="12">
        <v>0</v>
      </c>
      <c r="H37" s="8">
        <v>0</v>
      </c>
      <c r="I37" s="12">
        <f t="shared" si="4"/>
        <v>0</v>
      </c>
      <c r="J37" s="8">
        <f t="shared" si="4"/>
        <v>0</v>
      </c>
      <c r="K37" s="18">
        <v>0</v>
      </c>
    </row>
    <row r="38" spans="1:11">
      <c r="A38" s="10">
        <v>33</v>
      </c>
      <c r="B38" s="10" t="s">
        <v>44</v>
      </c>
      <c r="C38" s="11">
        <v>0</v>
      </c>
      <c r="D38" s="11">
        <v>0</v>
      </c>
      <c r="E38" s="12">
        <v>0</v>
      </c>
      <c r="F38" s="12">
        <v>588.15000000000009</v>
      </c>
      <c r="G38" s="12">
        <v>283.29999999999995</v>
      </c>
      <c r="H38" s="8">
        <f t="shared" si="2"/>
        <v>48.167984357731854</v>
      </c>
      <c r="I38" s="12">
        <f t="shared" si="4"/>
        <v>588.15000000000009</v>
      </c>
      <c r="J38" s="8">
        <f t="shared" si="4"/>
        <v>283.29999999999995</v>
      </c>
      <c r="K38" s="12">
        <f t="shared" si="3"/>
        <v>48.167984357731854</v>
      </c>
    </row>
    <row r="39" spans="1:11">
      <c r="A39" s="10">
        <v>34</v>
      </c>
      <c r="B39" s="10" t="s">
        <v>45</v>
      </c>
      <c r="C39" s="11">
        <v>309.61</v>
      </c>
      <c r="D39" s="11">
        <v>58.05</v>
      </c>
      <c r="E39" s="12">
        <f t="shared" si="1"/>
        <v>18.749394399405702</v>
      </c>
      <c r="F39" s="12">
        <v>69.930000000000007</v>
      </c>
      <c r="G39" s="12">
        <v>13.940000000000001</v>
      </c>
      <c r="H39" s="8">
        <f t="shared" si="2"/>
        <v>19.934219934219936</v>
      </c>
      <c r="I39" s="12">
        <f t="shared" si="4"/>
        <v>379.54</v>
      </c>
      <c r="J39" s="8">
        <f t="shared" si="4"/>
        <v>71.989999999999995</v>
      </c>
      <c r="K39" s="12">
        <f t="shared" si="3"/>
        <v>18.967697739368706</v>
      </c>
    </row>
    <row r="40" spans="1:11">
      <c r="A40" s="10">
        <v>35</v>
      </c>
      <c r="B40" s="10" t="s">
        <v>46</v>
      </c>
      <c r="C40" s="11">
        <v>934.24000000000024</v>
      </c>
      <c r="D40" s="11">
        <v>621.99</v>
      </c>
      <c r="E40" s="12">
        <f t="shared" si="1"/>
        <v>66.577110806644953</v>
      </c>
      <c r="F40" s="12">
        <v>22.98</v>
      </c>
      <c r="G40" s="12">
        <v>2.11</v>
      </c>
      <c r="H40" s="8">
        <f t="shared" si="2"/>
        <v>9.1818973020017403</v>
      </c>
      <c r="I40" s="12">
        <f t="shared" si="4"/>
        <v>957.22000000000025</v>
      </c>
      <c r="J40" s="8">
        <f t="shared" si="4"/>
        <v>624.1</v>
      </c>
      <c r="K40" s="12">
        <f t="shared" si="3"/>
        <v>65.199222749211245</v>
      </c>
    </row>
    <row r="41" spans="1:11">
      <c r="A41" s="10">
        <v>36</v>
      </c>
      <c r="B41" s="10" t="s">
        <v>47</v>
      </c>
      <c r="C41" s="11">
        <v>57.67</v>
      </c>
      <c r="D41" s="11">
        <v>23.16</v>
      </c>
      <c r="E41" s="12">
        <f t="shared" si="1"/>
        <v>40.159528350962375</v>
      </c>
      <c r="F41" s="12">
        <v>176.98000000000002</v>
      </c>
      <c r="G41" s="12">
        <v>36.349999999999994</v>
      </c>
      <c r="H41" s="8">
        <f t="shared" si="2"/>
        <v>20.539043959769458</v>
      </c>
      <c r="I41" s="12">
        <f t="shared" si="4"/>
        <v>234.65000000000003</v>
      </c>
      <c r="J41" s="8">
        <f t="shared" si="4"/>
        <v>59.509999999999991</v>
      </c>
      <c r="K41" s="12">
        <f t="shared" si="3"/>
        <v>25.361176219901974</v>
      </c>
    </row>
    <row r="42" spans="1:11">
      <c r="A42" s="10">
        <v>37</v>
      </c>
      <c r="B42" s="10" t="s">
        <v>48</v>
      </c>
      <c r="C42" s="11">
        <v>0</v>
      </c>
      <c r="D42" s="11">
        <v>0</v>
      </c>
      <c r="E42" s="12">
        <v>0</v>
      </c>
      <c r="F42" s="12">
        <v>0.05</v>
      </c>
      <c r="G42" s="12">
        <v>0.02</v>
      </c>
      <c r="H42" s="8">
        <f t="shared" si="2"/>
        <v>40</v>
      </c>
      <c r="I42" s="12">
        <f t="shared" si="4"/>
        <v>0.05</v>
      </c>
      <c r="J42" s="8">
        <f t="shared" si="4"/>
        <v>0.02</v>
      </c>
      <c r="K42" s="12">
        <v>0</v>
      </c>
    </row>
    <row r="43" spans="1:11">
      <c r="A43" s="10">
        <v>38</v>
      </c>
      <c r="B43" s="10" t="s">
        <v>49</v>
      </c>
      <c r="C43" s="11">
        <v>153.26</v>
      </c>
      <c r="D43" s="11">
        <v>23.83</v>
      </c>
      <c r="E43" s="12">
        <f t="shared" si="1"/>
        <v>15.548740702074905</v>
      </c>
      <c r="F43" s="12">
        <v>0</v>
      </c>
      <c r="G43" s="12">
        <v>0</v>
      </c>
      <c r="H43" s="8">
        <v>0</v>
      </c>
      <c r="I43" s="12">
        <f t="shared" si="4"/>
        <v>153.26</v>
      </c>
      <c r="J43" s="8">
        <f t="shared" si="4"/>
        <v>23.83</v>
      </c>
      <c r="K43" s="12">
        <f t="shared" si="3"/>
        <v>15.548740702074905</v>
      </c>
    </row>
    <row r="44" spans="1:11">
      <c r="A44" s="10">
        <v>39</v>
      </c>
      <c r="B44" s="10" t="s">
        <v>50</v>
      </c>
      <c r="C44" s="11">
        <v>37.56</v>
      </c>
      <c r="D44" s="11">
        <v>5.71</v>
      </c>
      <c r="E44" s="12">
        <f t="shared" si="1"/>
        <v>15.202342917997868</v>
      </c>
      <c r="F44" s="12">
        <v>21.54</v>
      </c>
      <c r="G44" s="12">
        <v>3.4699999999999998</v>
      </c>
      <c r="H44" s="8">
        <f t="shared" si="2"/>
        <v>16.109563602599813</v>
      </c>
      <c r="I44" s="12">
        <f t="shared" si="4"/>
        <v>59.1</v>
      </c>
      <c r="J44" s="8">
        <f t="shared" si="4"/>
        <v>9.18</v>
      </c>
      <c r="K44" s="12">
        <f t="shared" si="3"/>
        <v>15.532994923857869</v>
      </c>
    </row>
    <row r="45" spans="1:11">
      <c r="A45" s="10">
        <v>40</v>
      </c>
      <c r="B45" s="10" t="s">
        <v>51</v>
      </c>
      <c r="C45" s="11">
        <v>45.38</v>
      </c>
      <c r="D45" s="11">
        <v>14.36</v>
      </c>
      <c r="E45" s="12">
        <f t="shared" si="1"/>
        <v>31.643895989422649</v>
      </c>
      <c r="F45" s="12">
        <v>62.690000000000005</v>
      </c>
      <c r="G45" s="12">
        <v>50.16</v>
      </c>
      <c r="H45" s="8">
        <f t="shared" si="2"/>
        <v>80.012761205933955</v>
      </c>
      <c r="I45" s="12">
        <f t="shared" si="4"/>
        <v>108.07000000000001</v>
      </c>
      <c r="J45" s="8">
        <f t="shared" si="4"/>
        <v>64.52</v>
      </c>
      <c r="K45" s="12">
        <f t="shared" si="3"/>
        <v>59.702044970852221</v>
      </c>
    </row>
    <row r="46" spans="1:11">
      <c r="A46" s="10">
        <v>41</v>
      </c>
      <c r="B46" s="10" t="s">
        <v>52</v>
      </c>
      <c r="C46" s="11">
        <v>0</v>
      </c>
      <c r="D46" s="11">
        <v>0</v>
      </c>
      <c r="E46" s="12">
        <v>0</v>
      </c>
      <c r="F46" s="12">
        <v>0</v>
      </c>
      <c r="G46" s="12">
        <v>0</v>
      </c>
      <c r="H46" s="8">
        <v>0</v>
      </c>
      <c r="I46" s="12">
        <f t="shared" si="4"/>
        <v>0</v>
      </c>
      <c r="J46" s="8">
        <f t="shared" si="4"/>
        <v>0</v>
      </c>
      <c r="K46" s="12">
        <v>0</v>
      </c>
    </row>
    <row r="47" spans="1:11" s="16" customFormat="1">
      <c r="A47" s="10">
        <v>42</v>
      </c>
      <c r="B47" s="10" t="s">
        <v>53</v>
      </c>
      <c r="C47" s="11">
        <v>91.839999999999989</v>
      </c>
      <c r="D47" s="11">
        <v>25.36</v>
      </c>
      <c r="E47" s="12">
        <f t="shared" ref="E47:E61" si="5">D47/C47%</f>
        <v>27.613240418118469</v>
      </c>
      <c r="F47" s="12">
        <v>271.90999999999997</v>
      </c>
      <c r="G47" s="12">
        <v>168.36999999999998</v>
      </c>
      <c r="H47" s="8">
        <f t="shared" si="2"/>
        <v>61.921223934390056</v>
      </c>
      <c r="I47" s="12">
        <f t="shared" si="4"/>
        <v>363.74999999999994</v>
      </c>
      <c r="J47" s="8">
        <f t="shared" si="4"/>
        <v>193.72999999999996</v>
      </c>
      <c r="K47" s="12">
        <f t="shared" si="3"/>
        <v>53.259106529209625</v>
      </c>
    </row>
    <row r="48" spans="1:11" s="16" customFormat="1">
      <c r="A48" s="10">
        <v>43</v>
      </c>
      <c r="B48" s="10" t="s">
        <v>54</v>
      </c>
      <c r="C48" s="11">
        <v>23.13</v>
      </c>
      <c r="D48" s="11">
        <v>0</v>
      </c>
      <c r="E48" s="12">
        <f t="shared" si="5"/>
        <v>0</v>
      </c>
      <c r="F48" s="12">
        <v>70.8</v>
      </c>
      <c r="G48" s="12">
        <v>38.049999999999997</v>
      </c>
      <c r="H48" s="8">
        <f t="shared" si="2"/>
        <v>53.742937853107343</v>
      </c>
      <c r="I48" s="12">
        <f t="shared" si="4"/>
        <v>93.929999999999993</v>
      </c>
      <c r="J48" s="8">
        <f t="shared" si="4"/>
        <v>38.049999999999997</v>
      </c>
      <c r="K48" s="12">
        <f t="shared" si="3"/>
        <v>40.508889598637282</v>
      </c>
    </row>
    <row r="49" spans="1:11" s="16" customFormat="1">
      <c r="A49" s="20" t="s">
        <v>55</v>
      </c>
      <c r="B49" s="20"/>
      <c r="C49" s="13">
        <f>SUM(C27:C48)</f>
        <v>4375.9800000000014</v>
      </c>
      <c r="D49" s="13">
        <f>SUM(D27:D48)</f>
        <v>1585.3499999999997</v>
      </c>
      <c r="E49" s="14">
        <f t="shared" si="5"/>
        <v>36.228456254370428</v>
      </c>
      <c r="F49" s="13">
        <f>SUM(F27:F48)</f>
        <v>4300.66</v>
      </c>
      <c r="G49" s="13">
        <f>SUM(G27:G48)</f>
        <v>1733.4499999999998</v>
      </c>
      <c r="H49" s="15">
        <f t="shared" si="2"/>
        <v>40.306604102626103</v>
      </c>
      <c r="I49" s="13">
        <f>SUM(I27:I48)</f>
        <v>8676.6400000000012</v>
      </c>
      <c r="J49" s="13">
        <f>SUM(J27:J48)</f>
        <v>3318.7999999999993</v>
      </c>
      <c r="K49" s="14">
        <f t="shared" si="3"/>
        <v>38.249829427059304</v>
      </c>
    </row>
    <row r="50" spans="1:11" s="16" customFormat="1">
      <c r="A50" s="20" t="s">
        <v>56</v>
      </c>
      <c r="B50" s="20"/>
      <c r="C50" s="13">
        <f>C26+C49</f>
        <v>51996.78</v>
      </c>
      <c r="D50" s="13">
        <f>D26+D49</f>
        <v>15670.88</v>
      </c>
      <c r="E50" s="14">
        <f t="shared" si="5"/>
        <v>30.138173940770944</v>
      </c>
      <c r="F50" s="13">
        <f>F26+F49</f>
        <v>19538.97</v>
      </c>
      <c r="G50" s="13">
        <f>G26+G49</f>
        <v>5484.2300000000014</v>
      </c>
      <c r="H50" s="15">
        <f t="shared" si="2"/>
        <v>28.068163265515025</v>
      </c>
      <c r="I50" s="13">
        <f>I26+I49</f>
        <v>71535.749999999985</v>
      </c>
      <c r="J50" s="13">
        <f>J26+J49</f>
        <v>21155.11</v>
      </c>
      <c r="K50" s="14">
        <f t="shared" si="3"/>
        <v>29.572780043544668</v>
      </c>
    </row>
    <row r="51" spans="1:11">
      <c r="A51" s="10">
        <v>44</v>
      </c>
      <c r="B51" s="10" t="s">
        <v>57</v>
      </c>
      <c r="C51" s="11">
        <v>11133.58</v>
      </c>
      <c r="D51" s="11">
        <v>3228.2</v>
      </c>
      <c r="E51" s="12">
        <f t="shared" si="5"/>
        <v>28.995165975364614</v>
      </c>
      <c r="F51" s="12">
        <v>1388.42</v>
      </c>
      <c r="G51" s="12">
        <v>249.44000000000003</v>
      </c>
      <c r="H51" s="8">
        <f t="shared" si="2"/>
        <v>17.965745235591537</v>
      </c>
      <c r="I51" s="12">
        <f t="shared" si="4"/>
        <v>12522</v>
      </c>
      <c r="J51" s="8">
        <f t="shared" si="4"/>
        <v>3477.64</v>
      </c>
      <c r="K51" s="12">
        <f t="shared" si="3"/>
        <v>27.772240856093276</v>
      </c>
    </row>
    <row r="52" spans="1:11">
      <c r="A52" s="10">
        <v>45</v>
      </c>
      <c r="B52" s="10" t="s">
        <v>58</v>
      </c>
      <c r="C52" s="11">
        <v>0</v>
      </c>
      <c r="D52" s="11">
        <v>0</v>
      </c>
      <c r="E52" s="12">
        <v>0</v>
      </c>
      <c r="F52" s="12">
        <v>0</v>
      </c>
      <c r="G52" s="11">
        <v>0</v>
      </c>
      <c r="H52" s="8">
        <v>0</v>
      </c>
      <c r="I52" s="12">
        <f>C52+F52</f>
        <v>0</v>
      </c>
      <c r="J52" s="8">
        <f t="shared" si="4"/>
        <v>0</v>
      </c>
      <c r="K52" s="12">
        <v>0</v>
      </c>
    </row>
    <row r="53" spans="1:11" s="16" customFormat="1">
      <c r="A53" s="20" t="s">
        <v>59</v>
      </c>
      <c r="B53" s="20"/>
      <c r="C53" s="13">
        <f>C51+C52</f>
        <v>11133.58</v>
      </c>
      <c r="D53" s="13">
        <f>D51+D52</f>
        <v>3228.2</v>
      </c>
      <c r="E53" s="14">
        <f t="shared" si="5"/>
        <v>28.995165975364614</v>
      </c>
      <c r="F53" s="13">
        <f t="shared" ref="F53:J53" si="6">F51+F52</f>
        <v>1388.42</v>
      </c>
      <c r="G53" s="13">
        <f t="shared" si="6"/>
        <v>249.44000000000003</v>
      </c>
      <c r="H53" s="15">
        <f t="shared" si="2"/>
        <v>17.965745235591537</v>
      </c>
      <c r="I53" s="13">
        <f t="shared" si="6"/>
        <v>12522</v>
      </c>
      <c r="J53" s="13">
        <f t="shared" si="6"/>
        <v>3477.64</v>
      </c>
      <c r="K53" s="14">
        <f t="shared" si="3"/>
        <v>27.772240856093276</v>
      </c>
    </row>
    <row r="54" spans="1:11">
      <c r="A54" s="10">
        <v>46</v>
      </c>
      <c r="B54" s="10" t="s">
        <v>60</v>
      </c>
      <c r="C54" s="11">
        <v>5668.5399999999991</v>
      </c>
      <c r="D54" s="11">
        <v>3301.84</v>
      </c>
      <c r="E54" s="12">
        <f t="shared" si="5"/>
        <v>58.248508434270569</v>
      </c>
      <c r="F54" s="12">
        <v>2732.96</v>
      </c>
      <c r="G54" s="12">
        <v>493.99</v>
      </c>
      <c r="H54" s="8">
        <f t="shared" si="2"/>
        <v>18.075273695919442</v>
      </c>
      <c r="I54" s="12">
        <f t="shared" si="4"/>
        <v>8401.5</v>
      </c>
      <c r="J54" s="8">
        <f t="shared" si="4"/>
        <v>3795.83</v>
      </c>
      <c r="K54" s="12">
        <f t="shared" si="3"/>
        <v>45.180384455156819</v>
      </c>
    </row>
    <row r="55" spans="1:11">
      <c r="A55" s="10">
        <v>47</v>
      </c>
      <c r="B55" s="10" t="s">
        <v>61</v>
      </c>
      <c r="C55" s="11">
        <v>1018.18</v>
      </c>
      <c r="D55" s="11">
        <v>334.2</v>
      </c>
      <c r="E55" s="12">
        <f t="shared" si="5"/>
        <v>32.82327289870161</v>
      </c>
      <c r="F55" s="12">
        <v>1276.2299999999998</v>
      </c>
      <c r="G55" s="12">
        <v>189.41</v>
      </c>
      <c r="H55" s="8">
        <f t="shared" si="2"/>
        <v>14.841368718804606</v>
      </c>
      <c r="I55" s="12">
        <f t="shared" si="4"/>
        <v>2294.41</v>
      </c>
      <c r="J55" s="8">
        <f t="shared" si="4"/>
        <v>523.61</v>
      </c>
      <c r="K55" s="12">
        <f t="shared" si="3"/>
        <v>22.821117411447826</v>
      </c>
    </row>
    <row r="56" spans="1:11">
      <c r="A56" s="10">
        <v>48</v>
      </c>
      <c r="B56" s="10" t="s">
        <v>62</v>
      </c>
      <c r="C56" s="11">
        <v>2659.17</v>
      </c>
      <c r="D56" s="11">
        <v>758.13</v>
      </c>
      <c r="E56" s="12">
        <f t="shared" si="5"/>
        <v>28.510023804420175</v>
      </c>
      <c r="F56" s="12">
        <v>713.3</v>
      </c>
      <c r="G56" s="12">
        <v>279.16999999999996</v>
      </c>
      <c r="H56" s="8">
        <f t="shared" si="2"/>
        <v>39.137810178045704</v>
      </c>
      <c r="I56" s="12">
        <f t="shared" si="4"/>
        <v>3372.4700000000003</v>
      </c>
      <c r="J56" s="8">
        <f t="shared" si="4"/>
        <v>1037.3</v>
      </c>
      <c r="K56" s="12">
        <f t="shared" si="3"/>
        <v>30.757871826880589</v>
      </c>
    </row>
    <row r="57" spans="1:11">
      <c r="A57" s="10">
        <v>49</v>
      </c>
      <c r="B57" s="10" t="s">
        <v>63</v>
      </c>
      <c r="C57" s="11">
        <v>2523.75</v>
      </c>
      <c r="D57" s="11">
        <v>765.25</v>
      </c>
      <c r="E57" s="12">
        <f t="shared" si="5"/>
        <v>30.321941555225358</v>
      </c>
      <c r="F57" s="12">
        <v>914.11999999999989</v>
      </c>
      <c r="G57" s="12">
        <v>252.20000000000002</v>
      </c>
      <c r="H57" s="8">
        <f t="shared" si="2"/>
        <v>27.589375574322847</v>
      </c>
      <c r="I57" s="12">
        <f t="shared" si="4"/>
        <v>3437.87</v>
      </c>
      <c r="J57" s="8">
        <f t="shared" si="4"/>
        <v>1017.45</v>
      </c>
      <c r="K57" s="12">
        <f t="shared" si="3"/>
        <v>29.595359917623412</v>
      </c>
    </row>
    <row r="58" spans="1:11" s="16" customFormat="1">
      <c r="A58" s="20" t="s">
        <v>64</v>
      </c>
      <c r="B58" s="20"/>
      <c r="C58" s="13">
        <f>SUM(C54:C57)</f>
        <v>11869.64</v>
      </c>
      <c r="D58" s="13">
        <f>SUM(D54:D57)</f>
        <v>5159.42</v>
      </c>
      <c r="E58" s="14">
        <f t="shared" si="5"/>
        <v>43.467367165305774</v>
      </c>
      <c r="F58" s="13">
        <f t="shared" ref="F58:G58" si="7">SUM(F54:F57)</f>
        <v>5636.61</v>
      </c>
      <c r="G58" s="13">
        <f t="shared" si="7"/>
        <v>1214.77</v>
      </c>
      <c r="H58" s="15">
        <f t="shared" si="2"/>
        <v>21.551428961734093</v>
      </c>
      <c r="I58" s="13">
        <f>SUM(I54:I57)</f>
        <v>17506.25</v>
      </c>
      <c r="J58" s="13">
        <f>SUM(J54:J57)</f>
        <v>6374.19</v>
      </c>
      <c r="K58" s="14">
        <f t="shared" si="3"/>
        <v>36.410938950374863</v>
      </c>
    </row>
    <row r="59" spans="1:11">
      <c r="A59" s="10">
        <v>50</v>
      </c>
      <c r="B59" s="10" t="s">
        <v>65</v>
      </c>
      <c r="C59" s="19">
        <v>0</v>
      </c>
      <c r="D59" s="13">
        <v>0</v>
      </c>
      <c r="E59" s="12">
        <v>0</v>
      </c>
      <c r="F59" s="19">
        <v>0</v>
      </c>
      <c r="G59" s="19">
        <v>0</v>
      </c>
      <c r="H59" s="8">
        <v>0</v>
      </c>
      <c r="I59" s="12">
        <f t="shared" si="4"/>
        <v>0</v>
      </c>
      <c r="J59" s="8">
        <f t="shared" si="4"/>
        <v>0</v>
      </c>
      <c r="K59" s="12">
        <v>0</v>
      </c>
    </row>
    <row r="60" spans="1:11" s="16" customFormat="1">
      <c r="A60" s="20" t="s">
        <v>66</v>
      </c>
      <c r="B60" s="20"/>
      <c r="C60" s="13">
        <f>C59</f>
        <v>0</v>
      </c>
      <c r="D60" s="13">
        <f>D59</f>
        <v>0</v>
      </c>
      <c r="E60" s="14">
        <v>0</v>
      </c>
      <c r="F60" s="13">
        <f>F59</f>
        <v>0</v>
      </c>
      <c r="G60" s="13">
        <f>G59</f>
        <v>0</v>
      </c>
      <c r="H60" s="15">
        <v>0</v>
      </c>
      <c r="I60" s="14">
        <f t="shared" si="4"/>
        <v>0</v>
      </c>
      <c r="J60" s="14">
        <f t="shared" si="4"/>
        <v>0</v>
      </c>
      <c r="K60" s="14">
        <v>0</v>
      </c>
    </row>
    <row r="61" spans="1:11" s="16" customFormat="1">
      <c r="A61" s="20" t="s">
        <v>67</v>
      </c>
      <c r="B61" s="20"/>
      <c r="C61" s="13">
        <f>C50+C53+C58+C60</f>
        <v>75000</v>
      </c>
      <c r="D61" s="13">
        <f>D50+D53+D58+D60</f>
        <v>24058.5</v>
      </c>
      <c r="E61" s="14">
        <f t="shared" si="5"/>
        <v>32.078000000000003</v>
      </c>
      <c r="F61" s="13">
        <f t="shared" ref="F61:J61" si="8">F50+F53+F58+F60</f>
        <v>26564</v>
      </c>
      <c r="G61" s="13">
        <f t="shared" si="8"/>
        <v>6948.4400000000005</v>
      </c>
      <c r="H61" s="15">
        <f t="shared" si="2"/>
        <v>26.157355819906645</v>
      </c>
      <c r="I61" s="13">
        <f t="shared" si="8"/>
        <v>101563.99999999999</v>
      </c>
      <c r="J61" s="13">
        <f t="shared" si="8"/>
        <v>31006.94</v>
      </c>
      <c r="K61" s="14">
        <f t="shared" si="3"/>
        <v>30.529459257217127</v>
      </c>
    </row>
    <row r="62" spans="1:11">
      <c r="A62" s="21" t="s">
        <v>68</v>
      </c>
      <c r="B62" s="21"/>
      <c r="C62" s="11"/>
      <c r="D62" s="13"/>
      <c r="E62" s="12"/>
      <c r="F62" s="12"/>
      <c r="G62" s="12"/>
      <c r="H62" s="12"/>
      <c r="I62" s="12"/>
      <c r="J62" s="12"/>
      <c r="K62" s="12"/>
    </row>
    <row r="63" spans="1:11">
      <c r="A63" s="10"/>
      <c r="B63" s="10" t="s">
        <v>69</v>
      </c>
      <c r="C63" s="11">
        <f>C50</f>
        <v>51996.78</v>
      </c>
      <c r="D63" s="11">
        <f>D50</f>
        <v>15670.88</v>
      </c>
      <c r="E63" s="11">
        <f t="shared" ref="E63:K63" si="9">E50</f>
        <v>30.138173940770944</v>
      </c>
      <c r="F63" s="11">
        <f>F50</f>
        <v>19538.97</v>
      </c>
      <c r="G63" s="11">
        <f>G50</f>
        <v>5484.2300000000014</v>
      </c>
      <c r="H63" s="11">
        <f>H50</f>
        <v>28.068163265515025</v>
      </c>
      <c r="I63" s="11">
        <f t="shared" si="9"/>
        <v>71535.749999999985</v>
      </c>
      <c r="J63" s="11">
        <f t="shared" si="9"/>
        <v>21155.11</v>
      </c>
      <c r="K63" s="11">
        <f t="shared" si="9"/>
        <v>29.572780043544668</v>
      </c>
    </row>
    <row r="64" spans="1:11" s="16" customFormat="1">
      <c r="A64" s="10"/>
      <c r="B64" s="10" t="s">
        <v>70</v>
      </c>
      <c r="C64" s="11">
        <f>C53</f>
        <v>11133.58</v>
      </c>
      <c r="D64" s="11">
        <f>D53</f>
        <v>3228.2</v>
      </c>
      <c r="E64" s="11">
        <f t="shared" ref="E64:K64" si="10">E53</f>
        <v>28.995165975364614</v>
      </c>
      <c r="F64" s="11">
        <f t="shared" si="10"/>
        <v>1388.42</v>
      </c>
      <c r="G64" s="11">
        <f t="shared" si="10"/>
        <v>249.44000000000003</v>
      </c>
      <c r="H64" s="11">
        <f>H53</f>
        <v>17.965745235591537</v>
      </c>
      <c r="I64" s="11">
        <f t="shared" si="10"/>
        <v>12522</v>
      </c>
      <c r="J64" s="11">
        <f t="shared" si="10"/>
        <v>3477.64</v>
      </c>
      <c r="K64" s="11">
        <f t="shared" si="10"/>
        <v>27.772240856093276</v>
      </c>
    </row>
    <row r="65" spans="1:11">
      <c r="A65" s="10"/>
      <c r="B65" s="10" t="s">
        <v>71</v>
      </c>
      <c r="C65" s="11">
        <f>C58</f>
        <v>11869.64</v>
      </c>
      <c r="D65" s="11">
        <f>D58</f>
        <v>5159.42</v>
      </c>
      <c r="E65" s="11">
        <f t="shared" ref="E65:K65" si="11">E58</f>
        <v>43.467367165305774</v>
      </c>
      <c r="F65" s="11">
        <f t="shared" si="11"/>
        <v>5636.61</v>
      </c>
      <c r="G65" s="11">
        <f t="shared" si="11"/>
        <v>1214.77</v>
      </c>
      <c r="H65" s="11">
        <f>H58</f>
        <v>21.551428961734093</v>
      </c>
      <c r="I65" s="11">
        <f t="shared" si="11"/>
        <v>17506.25</v>
      </c>
      <c r="J65" s="11">
        <f t="shared" si="11"/>
        <v>6374.19</v>
      </c>
      <c r="K65" s="11">
        <f t="shared" si="11"/>
        <v>36.410938950374863</v>
      </c>
    </row>
    <row r="66" spans="1:11">
      <c r="A66" s="10"/>
      <c r="B66" s="10" t="s">
        <v>72</v>
      </c>
      <c r="C66" s="11">
        <f>C60</f>
        <v>0</v>
      </c>
      <c r="D66" s="11">
        <f>D60</f>
        <v>0</v>
      </c>
      <c r="E66" s="11">
        <f t="shared" ref="E66:K67" si="12">E60</f>
        <v>0</v>
      </c>
      <c r="F66" s="11">
        <f t="shared" si="12"/>
        <v>0</v>
      </c>
      <c r="G66" s="11">
        <f t="shared" si="12"/>
        <v>0</v>
      </c>
      <c r="H66" s="11">
        <v>0</v>
      </c>
      <c r="I66" s="11">
        <f t="shared" si="12"/>
        <v>0</v>
      </c>
      <c r="J66" s="11">
        <f t="shared" si="12"/>
        <v>0</v>
      </c>
      <c r="K66" s="11">
        <f t="shared" si="12"/>
        <v>0</v>
      </c>
    </row>
    <row r="67" spans="1:11" s="16" customFormat="1">
      <c r="A67" s="20" t="s">
        <v>67</v>
      </c>
      <c r="B67" s="20"/>
      <c r="C67" s="13">
        <f>C61</f>
        <v>75000</v>
      </c>
      <c r="D67" s="13">
        <f>D61</f>
        <v>24058.5</v>
      </c>
      <c r="E67" s="13">
        <f t="shared" si="12"/>
        <v>32.078000000000003</v>
      </c>
      <c r="F67" s="13">
        <f t="shared" si="12"/>
        <v>26564</v>
      </c>
      <c r="G67" s="13">
        <f t="shared" si="12"/>
        <v>6948.4400000000005</v>
      </c>
      <c r="H67" s="13">
        <f>H61</f>
        <v>26.157355819906645</v>
      </c>
      <c r="I67" s="13">
        <f t="shared" si="12"/>
        <v>101563.99999999999</v>
      </c>
      <c r="J67" s="13">
        <f t="shared" si="12"/>
        <v>31006.94</v>
      </c>
      <c r="K67" s="13">
        <f t="shared" si="12"/>
        <v>30.529459257217127</v>
      </c>
    </row>
  </sheetData>
  <mergeCells count="16">
    <mergeCell ref="A1:K1"/>
    <mergeCell ref="A2:K2"/>
    <mergeCell ref="A3:A4"/>
    <mergeCell ref="B3:B4"/>
    <mergeCell ref="C3:E3"/>
    <mergeCell ref="F3:H3"/>
    <mergeCell ref="I3:K3"/>
    <mergeCell ref="A61:B61"/>
    <mergeCell ref="A62:B62"/>
    <mergeCell ref="A67:B67"/>
    <mergeCell ref="A26:B26"/>
    <mergeCell ref="A49:B49"/>
    <mergeCell ref="A50:B50"/>
    <mergeCell ref="A53:B53"/>
    <mergeCell ref="A58:B58"/>
    <mergeCell ref="A60:B60"/>
  </mergeCells>
  <printOptions horizontalCentered="1"/>
  <pageMargins left="0.25" right="0.25" top="0.75" bottom="0.75" header="0.3" footer="0.3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20.1</vt:lpstr>
      <vt:lpstr>'20.1'!Print_Area</vt:lpstr>
      <vt:lpstr>'20.1'!Print_Titles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NAGARAM_ANIL_BABU</dc:creator>
  <cp:lastModifiedBy>paa21759</cp:lastModifiedBy>
  <dcterms:created xsi:type="dcterms:W3CDTF">2018-09-15T11:08:35Z</dcterms:created>
  <dcterms:modified xsi:type="dcterms:W3CDTF">2018-09-18T12:15:52Z</dcterms:modified>
</cp:coreProperties>
</file>