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TP\Website Info\2019-20\208 SLBC Annexures - 30.06.2019\Annexure 20- ACP 2019-20 Bank-wise achievements in all sectors 30.06.2019\"/>
    </mc:Choice>
  </mc:AlternateContent>
  <bookViews>
    <workbookView xWindow="5010" yWindow="0" windowWidth="15360" windowHeight="7155"/>
  </bookViews>
  <sheets>
    <sheet name="20.3" sheetId="1" r:id="rId1"/>
  </sheets>
  <externalReferences>
    <externalReference r:id="rId2"/>
  </externalReferences>
  <definedNames>
    <definedName name="_xlnm.Print_Area" localSheetId="0">'20.3'!$A$1:$H$64</definedName>
    <definedName name="_xlnm.Print_Titles" localSheetId="0">'20.3'!$A:$B,'20.3'!$1:$4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32" i="1"/>
  <c r="H33" i="1"/>
  <c r="H34" i="1"/>
  <c r="H35" i="1"/>
  <c r="E28" i="1"/>
  <c r="E29" i="1"/>
  <c r="E30" i="1"/>
  <c r="G50" i="1" l="1"/>
  <c r="D50" i="1"/>
  <c r="C50" i="1"/>
  <c r="E52" i="1" l="1"/>
  <c r="E43" i="1"/>
  <c r="E39" i="1"/>
  <c r="E31" i="1"/>
  <c r="E27" i="1"/>
  <c r="E21" i="1"/>
  <c r="E20" i="1"/>
  <c r="E17" i="1"/>
  <c r="E16" i="1"/>
  <c r="E13" i="1"/>
  <c r="E34" i="1"/>
  <c r="E11" i="1"/>
  <c r="E10" i="1"/>
  <c r="E7" i="1"/>
  <c r="E6" i="1"/>
  <c r="D57" i="1"/>
  <c r="C57" i="1"/>
  <c r="C63" i="1" s="1"/>
  <c r="G57" i="1"/>
  <c r="F57" i="1"/>
  <c r="F63" i="1" s="1"/>
  <c r="E56" i="1"/>
  <c r="D55" i="1"/>
  <c r="C55" i="1"/>
  <c r="C62" i="1" s="1"/>
  <c r="E54" i="1"/>
  <c r="E53" i="1"/>
  <c r="H52" i="1"/>
  <c r="E51" i="1"/>
  <c r="C61" i="1"/>
  <c r="F50" i="1"/>
  <c r="E49" i="1"/>
  <c r="D47" i="1"/>
  <c r="C47" i="1"/>
  <c r="H46" i="1"/>
  <c r="E46" i="1"/>
  <c r="H45" i="1"/>
  <c r="E45" i="1"/>
  <c r="F44" i="1"/>
  <c r="E42" i="1"/>
  <c r="H41" i="1"/>
  <c r="E41" i="1"/>
  <c r="H40" i="1"/>
  <c r="E40" i="1"/>
  <c r="E38" i="1"/>
  <c r="H37" i="1"/>
  <c r="E37" i="1"/>
  <c r="H36" i="1"/>
  <c r="E36" i="1"/>
  <c r="E33" i="1"/>
  <c r="E32" i="1"/>
  <c r="H26" i="1"/>
  <c r="E26" i="1"/>
  <c r="H25" i="1"/>
  <c r="E25" i="1"/>
  <c r="H24" i="1"/>
  <c r="E24" i="1"/>
  <c r="D23" i="1"/>
  <c r="C23" i="1"/>
  <c r="H22" i="1"/>
  <c r="E22" i="1"/>
  <c r="H21" i="1"/>
  <c r="H20" i="1"/>
  <c r="H19" i="1"/>
  <c r="E19" i="1"/>
  <c r="H18" i="1"/>
  <c r="E18" i="1"/>
  <c r="H17" i="1"/>
  <c r="H16" i="1"/>
  <c r="H15" i="1"/>
  <c r="E15" i="1"/>
  <c r="H14" i="1"/>
  <c r="E14" i="1"/>
  <c r="H13" i="1"/>
  <c r="H12" i="1"/>
  <c r="E12" i="1"/>
  <c r="H11" i="1"/>
  <c r="H10" i="1"/>
  <c r="H9" i="1"/>
  <c r="E9" i="1"/>
  <c r="H8" i="1"/>
  <c r="E8" i="1"/>
  <c r="H7" i="1"/>
  <c r="H6" i="1"/>
  <c r="G23" i="1"/>
  <c r="E5" i="1"/>
  <c r="F23" i="1" l="1"/>
  <c r="H23" i="1" s="1"/>
  <c r="F61" i="1"/>
  <c r="G55" i="1"/>
  <c r="G62" i="1" s="1"/>
  <c r="H27" i="1"/>
  <c r="H5" i="1"/>
  <c r="F55" i="1"/>
  <c r="F62" i="1" s="1"/>
  <c r="F47" i="1"/>
  <c r="H38" i="1"/>
  <c r="H42" i="1"/>
  <c r="H53" i="1"/>
  <c r="H39" i="1"/>
  <c r="H43" i="1"/>
  <c r="H54" i="1"/>
  <c r="H49" i="1"/>
  <c r="H51" i="1"/>
  <c r="H56" i="1"/>
  <c r="C48" i="1"/>
  <c r="C60" i="1" s="1"/>
  <c r="H29" i="1"/>
  <c r="G47" i="1"/>
  <c r="E50" i="1"/>
  <c r="E61" i="1" s="1"/>
  <c r="E55" i="1"/>
  <c r="E62" i="1" s="1"/>
  <c r="E57" i="1"/>
  <c r="E63" i="1" s="1"/>
  <c r="E23" i="1"/>
  <c r="H28" i="1"/>
  <c r="E47" i="1"/>
  <c r="H50" i="1"/>
  <c r="H61" i="1" s="1"/>
  <c r="G61" i="1"/>
  <c r="H57" i="1"/>
  <c r="H63" i="1" s="1"/>
  <c r="G63" i="1"/>
  <c r="D48" i="1"/>
  <c r="D61" i="1"/>
  <c r="D62" i="1"/>
  <c r="D63" i="1"/>
  <c r="F48" i="1" l="1"/>
  <c r="F60" i="1" s="1"/>
  <c r="C58" i="1"/>
  <c r="C64" i="1" s="1"/>
  <c r="H55" i="1"/>
  <c r="H62" i="1" s="1"/>
  <c r="H47" i="1"/>
  <c r="G48" i="1"/>
  <c r="E48" i="1"/>
  <c r="E60" i="1" s="1"/>
  <c r="D60" i="1"/>
  <c r="D58" i="1"/>
  <c r="F58" i="1" l="1"/>
  <c r="F64" i="1" s="1"/>
  <c r="H48" i="1"/>
  <c r="H60" i="1" s="1"/>
  <c r="G60" i="1"/>
  <c r="G58" i="1"/>
  <c r="E58" i="1"/>
  <c r="E64" i="1" s="1"/>
  <c r="D64" i="1"/>
  <c r="H58" i="1" l="1"/>
  <c r="H64" i="1" s="1"/>
  <c r="G64" i="1"/>
</calcChain>
</file>

<file path=xl/sharedStrings.xml><?xml version="1.0" encoding="utf-8"?>
<sst xmlns="http://schemas.openxmlformats.org/spreadsheetml/2006/main" count="72" uniqueCount="68">
  <si>
    <t>SLBC OF A.P.                                                                  CONVENOR::ANDHRA BANK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</si>
  <si>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</si>
  <si>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</si>
  <si>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</si>
  <si>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</si>
  <si>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</si>
  <si>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</si>
  <si>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</si>
  <si>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</si>
  <si>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</si>
  <si>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</si>
  <si>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</si>
  <si>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</si>
  <si>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</si>
  <si>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</si>
  <si>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</si>
  <si>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</si>
  <si>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</si>
  <si>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</si>
  <si>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</si>
  <si>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</si>
  <si>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</si>
  <si>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</si>
  <si>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</si>
  <si>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</si>
  <si>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</si>
  <si>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</si>
  <si>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</si>
  <si>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</si>
  <si>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</si>
  <si>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</si>
  <si>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</si>
  <si>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</si>
  <si>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</si>
  <si>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</si>
  <si>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</si>
  <si>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</si>
  <si>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</si>
  <si>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</si>
  <si>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</si>
  <si>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</si>
  <si>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</si>
  <si>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</si>
  <si>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</si>
  <si>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</si>
  <si>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</si>
  <si>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</si>
  <si>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</si>
  <si>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</si>
  <si>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</si>
  <si>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</si>
  <si>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</si>
  <si>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</si>
  <si>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</si>
  <si>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</si>
  <si>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</si>
  <si>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</si>
  <si>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</si>
  <si>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</si>
  <si>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</si>
  <si>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</si>
  <si>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</si>
  <si>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</si>
  <si>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</si>
  <si>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</si>
  <si>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</si>
  <si>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2019-20 - BANK-WISE ACHIEVEMENT AS ON 30.06.2019 (amount in crores )</t>
  </si>
  <si>
    <t>IDFC First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</si>
</sst>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4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P/Website%20Info/2018-19/206%20SLBC%20Annexures/Annexure%2020-%20ACP%202018-19%20Bank-wise%20achievements%20in%20all%20sectors%20as%20on%2030.09.2018/30.06.2018%20Key%20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46">
          <cell r="I46">
            <v>0</v>
          </cell>
        </row>
      </sheetData>
      <sheetData sheetId="10">
        <row r="5">
          <cell r="C5">
            <v>49.570000000000007</v>
          </cell>
        </row>
        <row r="46">
          <cell r="C46">
            <v>0</v>
          </cell>
          <cell r="F46">
            <v>0</v>
          </cell>
          <cell r="I4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64"/>
  <sheetViews>
    <sheetView tabSelected="1" zoomScaleSheetLayoutView="85" workbookViewId="0">
      <selection activeCell="B3" sqref="B3:B4"/>
    </sheetView>
  </sheetViews>
  <sheetFormatPr defaultColWidth="20.7109375" defaultRowHeight="15" x14ac:dyDescent="0.25"/>
  <cols>
    <col min="1" max="1" width="6.42578125" style="16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16384" width="20.7109375" style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18" t="s">
        <v>66</v>
      </c>
      <c r="B2" s="19"/>
      <c r="C2" s="19"/>
      <c r="D2" s="19"/>
      <c r="E2" s="19"/>
      <c r="F2" s="19"/>
      <c r="G2" s="19"/>
      <c r="H2" s="20"/>
    </row>
    <row r="3" spans="1:8" ht="15.75" customHeight="1" x14ac:dyDescent="0.25">
      <c r="A3" s="21" t="s">
        <v>1</v>
      </c>
      <c r="B3" s="23" t="s">
        <v>2</v>
      </c>
      <c r="C3" s="25" t="s">
        <v>3</v>
      </c>
      <c r="D3" s="25"/>
      <c r="E3" s="25"/>
      <c r="F3" s="25" t="s">
        <v>4</v>
      </c>
      <c r="G3" s="25"/>
      <c r="H3" s="25"/>
    </row>
    <row r="4" spans="1:8" s="4" customFormat="1" ht="30.75" customHeight="1" x14ac:dyDescent="0.25">
      <c r="A4" s="22"/>
      <c r="B4" s="24"/>
      <c r="C4" s="2" t="s">
        <v>5</v>
      </c>
      <c r="D4" s="3" t="s">
        <v>6</v>
      </c>
      <c r="E4" s="3" t="s">
        <v>7</v>
      </c>
      <c r="F4" s="2" t="s">
        <v>5</v>
      </c>
      <c r="G4" s="3" t="s">
        <v>6</v>
      </c>
      <c r="H4" s="3" t="s">
        <v>7</v>
      </c>
    </row>
    <row r="5" spans="1:8" ht="15" customHeight="1" x14ac:dyDescent="0.25">
      <c r="A5" s="5">
        <v>1</v>
      </c>
      <c r="B5" s="6" t="s">
        <v>8</v>
      </c>
      <c r="C5" s="7">
        <v>114.756</v>
      </c>
      <c r="D5" s="7">
        <v>0</v>
      </c>
      <c r="E5" s="7">
        <f>D5/C5%</f>
        <v>0</v>
      </c>
      <c r="F5" s="7">
        <v>347.8518053573008</v>
      </c>
      <c r="G5" s="7">
        <v>0</v>
      </c>
      <c r="H5" s="7">
        <f>G5/F5%</f>
        <v>0</v>
      </c>
    </row>
    <row r="6" spans="1:8" ht="15" customHeight="1" x14ac:dyDescent="0.25">
      <c r="A6" s="5">
        <v>2</v>
      </c>
      <c r="B6" s="6" t="s">
        <v>9</v>
      </c>
      <c r="C6" s="7">
        <v>9451.4179999999997</v>
      </c>
      <c r="D6" s="7">
        <v>6064.8913999999995</v>
      </c>
      <c r="E6" s="7">
        <f t="shared" ref="E6:E58" si="0">D6/C6%</f>
        <v>64.169116210921999</v>
      </c>
      <c r="F6" s="7">
        <v>37868.742196723659</v>
      </c>
      <c r="G6" s="7">
        <v>15123.035199999998</v>
      </c>
      <c r="H6" s="7">
        <f t="shared" ref="H6:H58" si="1">G6/F6%</f>
        <v>39.935404037022437</v>
      </c>
    </row>
    <row r="7" spans="1:8" ht="15" customHeight="1" x14ac:dyDescent="0.25">
      <c r="A7" s="5">
        <v>3</v>
      </c>
      <c r="B7" s="6" t="s">
        <v>10</v>
      </c>
      <c r="C7" s="7">
        <v>5264.22</v>
      </c>
      <c r="D7" s="7">
        <v>349.63</v>
      </c>
      <c r="E7" s="7">
        <f t="shared" si="0"/>
        <v>6.6416297191226805</v>
      </c>
      <c r="F7" s="7">
        <v>9955.68</v>
      </c>
      <c r="G7" s="7">
        <v>1936.8651</v>
      </c>
      <c r="H7" s="7">
        <f t="shared" si="1"/>
        <v>19.454875006026707</v>
      </c>
    </row>
    <row r="8" spans="1:8" ht="15" customHeight="1" x14ac:dyDescent="0.25">
      <c r="A8" s="5">
        <v>4</v>
      </c>
      <c r="B8" s="6" t="s">
        <v>11</v>
      </c>
      <c r="C8" s="7">
        <v>266.85599999999999</v>
      </c>
      <c r="D8" s="7">
        <v>85.61999999999999</v>
      </c>
      <c r="E8" s="7">
        <f t="shared" si="0"/>
        <v>32.084719848907277</v>
      </c>
      <c r="F8" s="7">
        <v>2859.0770589239019</v>
      </c>
      <c r="G8" s="7">
        <v>684.11999999999989</v>
      </c>
      <c r="H8" s="7">
        <f t="shared" si="1"/>
        <v>23.928001445945242</v>
      </c>
    </row>
    <row r="9" spans="1:8" ht="15" customHeight="1" x14ac:dyDescent="0.25">
      <c r="A9" s="5">
        <v>5</v>
      </c>
      <c r="B9" s="6" t="s">
        <v>12</v>
      </c>
      <c r="C9" s="7">
        <v>134.56399999999999</v>
      </c>
      <c r="D9" s="7">
        <v>0</v>
      </c>
      <c r="E9" s="7">
        <f t="shared" si="0"/>
        <v>0</v>
      </c>
      <c r="F9" s="7">
        <v>477.33057646694169</v>
      </c>
      <c r="G9" s="7">
        <v>0</v>
      </c>
      <c r="H9" s="7">
        <f t="shared" si="1"/>
        <v>0</v>
      </c>
    </row>
    <row r="10" spans="1:8" ht="15" customHeight="1" x14ac:dyDescent="0.25">
      <c r="A10" s="5">
        <v>6</v>
      </c>
      <c r="B10" s="6" t="s">
        <v>13</v>
      </c>
      <c r="C10" s="7">
        <v>418.392</v>
      </c>
      <c r="D10" s="7">
        <v>178.62135000000001</v>
      </c>
      <c r="E10" s="7">
        <f t="shared" si="0"/>
        <v>42.692343543853617</v>
      </c>
      <c r="F10" s="7">
        <v>9336.0421439555539</v>
      </c>
      <c r="G10" s="7">
        <v>2692.1383100000003</v>
      </c>
      <c r="H10" s="7">
        <f t="shared" si="1"/>
        <v>28.835969980523011</v>
      </c>
    </row>
    <row r="11" spans="1:8" ht="15" customHeight="1" x14ac:dyDescent="0.25">
      <c r="A11" s="5">
        <v>7</v>
      </c>
      <c r="B11" s="6" t="s">
        <v>14</v>
      </c>
      <c r="C11" s="7">
        <v>463.15199999999999</v>
      </c>
      <c r="D11" s="7">
        <v>262.60899999999998</v>
      </c>
      <c r="E11" s="7">
        <f t="shared" si="0"/>
        <v>56.700392095899396</v>
      </c>
      <c r="F11" s="7">
        <v>2572.4397406975277</v>
      </c>
      <c r="G11" s="7">
        <v>948.58279999999991</v>
      </c>
      <c r="H11" s="7">
        <f t="shared" si="1"/>
        <v>36.874830729476592</v>
      </c>
    </row>
    <row r="12" spans="1:8" ht="15" customHeight="1" x14ac:dyDescent="0.25">
      <c r="A12" s="5">
        <v>8</v>
      </c>
      <c r="B12" s="6" t="s">
        <v>15</v>
      </c>
      <c r="C12" s="7">
        <v>1983.24</v>
      </c>
      <c r="D12" s="7">
        <v>218.04000000000002</v>
      </c>
      <c r="E12" s="7">
        <f t="shared" si="0"/>
        <v>10.994130816240093</v>
      </c>
      <c r="F12" s="7">
        <v>3108.7633720916865</v>
      </c>
      <c r="G12" s="7">
        <v>1481.8799999999999</v>
      </c>
      <c r="H12" s="7">
        <f t="shared" si="1"/>
        <v>47.667828735480057</v>
      </c>
    </row>
    <row r="13" spans="1:8" ht="15" customHeight="1" x14ac:dyDescent="0.25">
      <c r="A13" s="5">
        <v>9</v>
      </c>
      <c r="B13" s="6" t="s">
        <v>17</v>
      </c>
      <c r="C13" s="7">
        <v>1119.492</v>
      </c>
      <c r="D13" s="7">
        <v>427.10460000000006</v>
      </c>
      <c r="E13" s="7">
        <f t="shared" si="0"/>
        <v>38.151643781286516</v>
      </c>
      <c r="F13" s="7">
        <v>9031.3190641426008</v>
      </c>
      <c r="G13" s="7">
        <v>2146.0659000000001</v>
      </c>
      <c r="H13" s="7">
        <f t="shared" si="1"/>
        <v>23.762485687396534</v>
      </c>
    </row>
    <row r="14" spans="1:8" ht="15" customHeight="1" x14ac:dyDescent="0.25">
      <c r="A14" s="5">
        <v>10</v>
      </c>
      <c r="B14" s="6" t="s">
        <v>18</v>
      </c>
      <c r="C14" s="7">
        <v>79.055999999999997</v>
      </c>
      <c r="D14" s="7">
        <v>26.64</v>
      </c>
      <c r="E14" s="7">
        <f t="shared" si="0"/>
        <v>33.697632058287802</v>
      </c>
      <c r="F14" s="7">
        <v>4596.6759806714099</v>
      </c>
      <c r="G14" s="7">
        <v>714.98659999999995</v>
      </c>
      <c r="H14" s="7">
        <f t="shared" si="1"/>
        <v>15.554426785930776</v>
      </c>
    </row>
    <row r="15" spans="1:8" ht="15" customHeight="1" x14ac:dyDescent="0.25">
      <c r="A15" s="5">
        <v>11</v>
      </c>
      <c r="B15" s="6" t="s">
        <v>19</v>
      </c>
      <c r="C15" s="7">
        <v>105.444</v>
      </c>
      <c r="D15" s="7">
        <v>36.999699999999997</v>
      </c>
      <c r="E15" s="7">
        <f t="shared" si="0"/>
        <v>35.089431356928792</v>
      </c>
      <c r="F15" s="7">
        <v>358.32886608111284</v>
      </c>
      <c r="G15" s="7">
        <v>144.77799999999999</v>
      </c>
      <c r="H15" s="7">
        <f t="shared" si="1"/>
        <v>40.403666493122387</v>
      </c>
    </row>
    <row r="16" spans="1:8" ht="15" customHeight="1" x14ac:dyDescent="0.25">
      <c r="A16" s="5">
        <v>12</v>
      </c>
      <c r="B16" s="6" t="s">
        <v>20</v>
      </c>
      <c r="C16" s="7">
        <v>1227.672</v>
      </c>
      <c r="D16" s="7">
        <v>342.09770000000003</v>
      </c>
      <c r="E16" s="7">
        <f t="shared" si="0"/>
        <v>27.865561811298132</v>
      </c>
      <c r="F16" s="7">
        <v>1977.676090434906</v>
      </c>
      <c r="G16" s="7">
        <v>632.83030000000008</v>
      </c>
      <c r="H16" s="7">
        <f t="shared" si="1"/>
        <v>31.998682851084872</v>
      </c>
    </row>
    <row r="17" spans="1:8" ht="15" customHeight="1" x14ac:dyDescent="0.25">
      <c r="A17" s="5">
        <v>13</v>
      </c>
      <c r="B17" s="6" t="s">
        <v>21</v>
      </c>
      <c r="C17" s="7">
        <v>1910.4960000000001</v>
      </c>
      <c r="D17" s="7">
        <v>343.51</v>
      </c>
      <c r="E17" s="7">
        <f t="shared" si="0"/>
        <v>17.980147563774011</v>
      </c>
      <c r="F17" s="7">
        <v>1967.7806864685492</v>
      </c>
      <c r="G17" s="7">
        <v>351.53</v>
      </c>
      <c r="H17" s="7">
        <f t="shared" si="1"/>
        <v>17.864287540643996</v>
      </c>
    </row>
    <row r="18" spans="1:8" ht="15" customHeight="1" x14ac:dyDescent="0.25">
      <c r="A18" s="5">
        <v>14</v>
      </c>
      <c r="B18" s="6" t="s">
        <v>22</v>
      </c>
      <c r="C18" s="7">
        <v>1318.32</v>
      </c>
      <c r="D18" s="7">
        <v>306.90050000000002</v>
      </c>
      <c r="E18" s="7">
        <f t="shared" si="0"/>
        <v>23.279666545300081</v>
      </c>
      <c r="F18" s="7">
        <v>14245.207993640081</v>
      </c>
      <c r="G18" s="7">
        <v>7345.0809000000008</v>
      </c>
      <c r="H18" s="7">
        <f t="shared" si="1"/>
        <v>51.561766618495767</v>
      </c>
    </row>
    <row r="19" spans="1:8" ht="15" customHeight="1" x14ac:dyDescent="0.25">
      <c r="A19" s="5">
        <v>15</v>
      </c>
      <c r="B19" s="6" t="s">
        <v>23</v>
      </c>
      <c r="C19" s="7">
        <v>73.031999999999996</v>
      </c>
      <c r="D19" s="7">
        <v>10.45</v>
      </c>
      <c r="E19" s="7">
        <f t="shared" si="0"/>
        <v>14.308796144155986</v>
      </c>
      <c r="F19" s="7">
        <v>534.09894073855367</v>
      </c>
      <c r="G19" s="7">
        <v>89.740000000000009</v>
      </c>
      <c r="H19" s="7">
        <f t="shared" si="1"/>
        <v>16.802130308647918</v>
      </c>
    </row>
    <row r="20" spans="1:8" ht="15" customHeight="1" x14ac:dyDescent="0.25">
      <c r="A20" s="5">
        <v>16</v>
      </c>
      <c r="B20" s="6" t="s">
        <v>24</v>
      </c>
      <c r="C20" s="7">
        <v>1085.76</v>
      </c>
      <c r="D20" s="7">
        <v>230.36510000000001</v>
      </c>
      <c r="E20" s="7">
        <f t="shared" si="0"/>
        <v>21.216944812849988</v>
      </c>
      <c r="F20" s="7">
        <v>7768.843400277914</v>
      </c>
      <c r="G20" s="7">
        <v>1682.3320000000001</v>
      </c>
      <c r="H20" s="7">
        <f t="shared" si="1"/>
        <v>21.654857915398551</v>
      </c>
    </row>
    <row r="21" spans="1:8" ht="15" customHeight="1" x14ac:dyDescent="0.25">
      <c r="A21" s="5">
        <v>17</v>
      </c>
      <c r="B21" s="6" t="s">
        <v>25</v>
      </c>
      <c r="C21" s="7">
        <v>50.988</v>
      </c>
      <c r="D21" s="7">
        <v>12.226700000000001</v>
      </c>
      <c r="E21" s="7">
        <f t="shared" si="0"/>
        <v>23.979563818937791</v>
      </c>
      <c r="F21" s="7">
        <v>199.45886035420278</v>
      </c>
      <c r="G21" s="7">
        <v>33.941200000000002</v>
      </c>
      <c r="H21" s="7">
        <f t="shared" si="1"/>
        <v>17.016641897846295</v>
      </c>
    </row>
    <row r="22" spans="1:8" ht="15" customHeight="1" x14ac:dyDescent="0.25">
      <c r="A22" s="5">
        <v>18</v>
      </c>
      <c r="B22" s="8" t="s">
        <v>26</v>
      </c>
      <c r="C22" s="7">
        <v>19694.795999999998</v>
      </c>
      <c r="D22" s="7">
        <v>3515.7394999999997</v>
      </c>
      <c r="E22" s="7">
        <f t="shared" si="0"/>
        <v>17.851108993462027</v>
      </c>
      <c r="F22" s="7">
        <v>48393.131033333339</v>
      </c>
      <c r="G22" s="7">
        <v>14091.8495</v>
      </c>
      <c r="H22" s="7">
        <f t="shared" si="1"/>
        <v>29.119524195062912</v>
      </c>
    </row>
    <row r="23" spans="1:8" s="10" customFormat="1" ht="15" customHeight="1" x14ac:dyDescent="0.25">
      <c r="A23" s="26" t="s">
        <v>27</v>
      </c>
      <c r="B23" s="26"/>
      <c r="C23" s="9">
        <f>SUM(C5:C22)</f>
        <v>44761.653999999995</v>
      </c>
      <c r="D23" s="9">
        <f>SUM(D5:D22)</f>
        <v>12411.44555</v>
      </c>
      <c r="E23" s="9">
        <f t="shared" si="0"/>
        <v>27.727852840290492</v>
      </c>
      <c r="F23" s="9">
        <f>SUM(F5:F22)</f>
        <v>155598.44781035924</v>
      </c>
      <c r="G23" s="9">
        <f>SUM(G5:G22)</f>
        <v>50099.755810000002</v>
      </c>
      <c r="H23" s="9">
        <f t="shared" si="1"/>
        <v>32.198107702887071</v>
      </c>
    </row>
    <row r="24" spans="1:8" ht="15" customHeight="1" x14ac:dyDescent="0.25">
      <c r="A24" s="11">
        <v>19</v>
      </c>
      <c r="B24" s="12" t="s">
        <v>28</v>
      </c>
      <c r="C24" s="7">
        <v>706.46</v>
      </c>
      <c r="D24" s="7">
        <v>0</v>
      </c>
      <c r="E24" s="7">
        <f t="shared" si="0"/>
        <v>0</v>
      </c>
      <c r="F24" s="7">
        <v>1675.9656576865402</v>
      </c>
      <c r="G24" s="7">
        <v>568.26729999999998</v>
      </c>
      <c r="H24" s="7">
        <f t="shared" si="1"/>
        <v>33.906858257729546</v>
      </c>
    </row>
    <row r="25" spans="1:8" ht="15" customHeight="1" x14ac:dyDescent="0.25">
      <c r="A25" s="11">
        <v>20</v>
      </c>
      <c r="B25" s="12" t="s">
        <v>29</v>
      </c>
      <c r="C25" s="7">
        <v>56.567999999999998</v>
      </c>
      <c r="D25" s="7">
        <v>0</v>
      </c>
      <c r="E25" s="7">
        <f t="shared" si="0"/>
        <v>0</v>
      </c>
      <c r="F25" s="7">
        <v>70.995333333333292</v>
      </c>
      <c r="G25" s="7">
        <v>24.82</v>
      </c>
      <c r="H25" s="7">
        <f t="shared" si="1"/>
        <v>34.960044322162041</v>
      </c>
    </row>
    <row r="26" spans="1:8" ht="15" customHeight="1" x14ac:dyDescent="0.25">
      <c r="A26" s="11">
        <v>21</v>
      </c>
      <c r="B26" s="12" t="s">
        <v>30</v>
      </c>
      <c r="C26" s="7">
        <v>153.696</v>
      </c>
      <c r="D26" s="7">
        <v>37.381763300000003</v>
      </c>
      <c r="E26" s="7">
        <f t="shared" si="0"/>
        <v>24.321884304080786</v>
      </c>
      <c r="F26" s="7">
        <v>765.05484018363677</v>
      </c>
      <c r="G26" s="7">
        <v>124.81805380000002</v>
      </c>
      <c r="H26" s="7">
        <f t="shared" si="1"/>
        <v>16.314915904595786</v>
      </c>
    </row>
    <row r="27" spans="1:8" ht="15" customHeight="1" x14ac:dyDescent="0.25">
      <c r="A27" s="11">
        <v>22</v>
      </c>
      <c r="B27" s="12" t="s">
        <v>31</v>
      </c>
      <c r="C27" s="7">
        <v>75.912000000000006</v>
      </c>
      <c r="D27" s="7">
        <v>29.085499999999996</v>
      </c>
      <c r="E27" s="7">
        <f t="shared" si="0"/>
        <v>38.314759194857196</v>
      </c>
      <c r="F27" s="7">
        <v>465.06050873845822</v>
      </c>
      <c r="G27" s="7">
        <v>110.1377</v>
      </c>
      <c r="H27" s="7">
        <f t="shared" si="1"/>
        <v>23.682445172298966</v>
      </c>
    </row>
    <row r="28" spans="1:8" ht="15" customHeight="1" x14ac:dyDescent="0.25">
      <c r="A28" s="11">
        <v>23</v>
      </c>
      <c r="B28" s="12" t="s">
        <v>32</v>
      </c>
      <c r="C28" s="7">
        <v>144.39599999999999</v>
      </c>
      <c r="D28" s="7">
        <v>23.704499999999999</v>
      </c>
      <c r="E28" s="7">
        <f t="shared" si="0"/>
        <v>16.416313471287292</v>
      </c>
      <c r="F28" s="7">
        <v>283.12491647907939</v>
      </c>
      <c r="G28" s="7">
        <v>55.187200000000004</v>
      </c>
      <c r="H28" s="7">
        <f t="shared" si="1"/>
        <v>19.49217352054491</v>
      </c>
    </row>
    <row r="29" spans="1:8" ht="15" customHeight="1" x14ac:dyDescent="0.25">
      <c r="A29" s="11">
        <v>24</v>
      </c>
      <c r="B29" s="12" t="s">
        <v>33</v>
      </c>
      <c r="C29" s="7">
        <v>1.1279999999999999</v>
      </c>
      <c r="D29" s="7">
        <v>1.83</v>
      </c>
      <c r="E29" s="7">
        <f t="shared" si="0"/>
        <v>162.23404255319153</v>
      </c>
      <c r="F29" s="7">
        <v>60.385762387749317</v>
      </c>
      <c r="G29" s="7">
        <v>45.639999999999993</v>
      </c>
      <c r="H29" s="7">
        <f t="shared" si="1"/>
        <v>75.58072995242857</v>
      </c>
    </row>
    <row r="30" spans="1:8" ht="15" customHeight="1" x14ac:dyDescent="0.25">
      <c r="A30" s="11">
        <v>25</v>
      </c>
      <c r="B30" s="13" t="s">
        <v>34</v>
      </c>
      <c r="C30" s="7">
        <v>9.1199999999999992</v>
      </c>
      <c r="D30" s="7">
        <v>0</v>
      </c>
      <c r="E30" s="7">
        <f t="shared" si="0"/>
        <v>0</v>
      </c>
      <c r="F30" s="7">
        <v>59.12</v>
      </c>
      <c r="G30" s="7">
        <v>0</v>
      </c>
      <c r="H30" s="7">
        <f t="shared" si="1"/>
        <v>0</v>
      </c>
    </row>
    <row r="31" spans="1:8" ht="15" customHeight="1" x14ac:dyDescent="0.25">
      <c r="A31" s="11">
        <v>26</v>
      </c>
      <c r="B31" s="12" t="s">
        <v>35</v>
      </c>
      <c r="C31" s="7">
        <v>180.84</v>
      </c>
      <c r="D31" s="7">
        <v>128.58583000000002</v>
      </c>
      <c r="E31" s="7">
        <f t="shared" si="0"/>
        <v>71.104750055297515</v>
      </c>
      <c r="F31" s="7">
        <v>555.69056827438908</v>
      </c>
      <c r="G31" s="7">
        <v>269.97396000000003</v>
      </c>
      <c r="H31" s="7">
        <f t="shared" si="1"/>
        <v>48.58350589580138</v>
      </c>
    </row>
    <row r="32" spans="1:8" ht="15" customHeight="1" x14ac:dyDescent="0.25">
      <c r="A32" s="11">
        <v>27</v>
      </c>
      <c r="B32" s="12" t="s">
        <v>36</v>
      </c>
      <c r="C32" s="7">
        <v>3601.7759999999998</v>
      </c>
      <c r="D32" s="7">
        <v>1796.8341000000009</v>
      </c>
      <c r="E32" s="7">
        <f t="shared" si="0"/>
        <v>49.887447192718291</v>
      </c>
      <c r="F32" s="7">
        <v>8211.7235805579585</v>
      </c>
      <c r="G32" s="7">
        <v>2816.9978000000006</v>
      </c>
      <c r="H32" s="7">
        <f t="shared" si="1"/>
        <v>34.304586270652273</v>
      </c>
    </row>
    <row r="33" spans="1:8" ht="15" customHeight="1" x14ac:dyDescent="0.25">
      <c r="A33" s="11">
        <v>28</v>
      </c>
      <c r="B33" s="12" t="s">
        <v>37</v>
      </c>
      <c r="C33" s="7">
        <v>3708.056</v>
      </c>
      <c r="D33" s="7">
        <v>1774.4609</v>
      </c>
      <c r="E33" s="7">
        <f t="shared" si="0"/>
        <v>47.854209860908256</v>
      </c>
      <c r="F33" s="7">
        <v>7240.2730636495471</v>
      </c>
      <c r="G33" s="7">
        <v>3135.3081000000002</v>
      </c>
      <c r="H33" s="7">
        <f t="shared" si="1"/>
        <v>43.303727254999551</v>
      </c>
    </row>
    <row r="34" spans="1:8" ht="15" customHeight="1" x14ac:dyDescent="0.25">
      <c r="A34" s="11">
        <v>29</v>
      </c>
      <c r="B34" s="6" t="s">
        <v>16</v>
      </c>
      <c r="C34" s="7">
        <v>843.12</v>
      </c>
      <c r="D34" s="7">
        <v>871.65009999999995</v>
      </c>
      <c r="E34" s="7">
        <f>D34/C34%</f>
        <v>103.38387180946958</v>
      </c>
      <c r="F34" s="7">
        <v>2638.13812714081</v>
      </c>
      <c r="G34" s="7">
        <v>1205.6214</v>
      </c>
      <c r="H34" s="7">
        <f t="shared" si="1"/>
        <v>45.699707213838778</v>
      </c>
    </row>
    <row r="35" spans="1:8" ht="15" customHeight="1" x14ac:dyDescent="0.25">
      <c r="A35" s="11">
        <v>30</v>
      </c>
      <c r="B35" s="12" t="s">
        <v>67</v>
      </c>
      <c r="C35" s="7">
        <v>0</v>
      </c>
      <c r="D35" s="7">
        <v>137.82</v>
      </c>
      <c r="E35" s="7">
        <v>0</v>
      </c>
      <c r="F35" s="7">
        <v>2.5922155688622799</v>
      </c>
      <c r="G35" s="7">
        <v>141.76999999999998</v>
      </c>
      <c r="H35" s="7">
        <f t="shared" si="1"/>
        <v>5469.066759066749</v>
      </c>
    </row>
    <row r="36" spans="1:8" ht="15" customHeight="1" x14ac:dyDescent="0.25">
      <c r="A36" s="11">
        <v>31</v>
      </c>
      <c r="B36" s="12" t="s">
        <v>38</v>
      </c>
      <c r="C36" s="7">
        <v>800.85599999999999</v>
      </c>
      <c r="D36" s="7">
        <v>554.67999999999995</v>
      </c>
      <c r="E36" s="7">
        <f t="shared" si="0"/>
        <v>69.260890846793927</v>
      </c>
      <c r="F36" s="7">
        <v>2093.5395247414863</v>
      </c>
      <c r="G36" s="7">
        <v>1066.24</v>
      </c>
      <c r="H36" s="7">
        <f t="shared" si="1"/>
        <v>50.930015287466858</v>
      </c>
    </row>
    <row r="37" spans="1:8" ht="15" customHeight="1" x14ac:dyDescent="0.25">
      <c r="A37" s="11">
        <v>32</v>
      </c>
      <c r="B37" s="12" t="s">
        <v>39</v>
      </c>
      <c r="C37" s="7">
        <v>399.55200000000002</v>
      </c>
      <c r="D37" s="7">
        <v>84.490800000000007</v>
      </c>
      <c r="E37" s="7">
        <f t="shared" si="0"/>
        <v>21.146383950024028</v>
      </c>
      <c r="F37" s="7">
        <v>1477.2884381045114</v>
      </c>
      <c r="G37" s="7">
        <v>304.07500000000005</v>
      </c>
      <c r="H37" s="7">
        <f t="shared" si="1"/>
        <v>20.58331955742878</v>
      </c>
    </row>
    <row r="38" spans="1:8" ht="15" customHeight="1" x14ac:dyDescent="0.25">
      <c r="A38" s="11">
        <v>33</v>
      </c>
      <c r="B38" s="12" t="s">
        <v>40</v>
      </c>
      <c r="C38" s="7">
        <v>428.58</v>
      </c>
      <c r="D38" s="7">
        <v>471.86</v>
      </c>
      <c r="E38" s="7">
        <f t="shared" si="0"/>
        <v>110.09846469737272</v>
      </c>
      <c r="F38" s="7">
        <v>2024.9442493413369</v>
      </c>
      <c r="G38" s="7">
        <v>943.59</v>
      </c>
      <c r="H38" s="7">
        <f t="shared" si="1"/>
        <v>46.598319944212093</v>
      </c>
    </row>
    <row r="39" spans="1:8" ht="15" customHeight="1" x14ac:dyDescent="0.25">
      <c r="A39" s="11">
        <v>34</v>
      </c>
      <c r="B39" s="12" t="s">
        <v>41</v>
      </c>
      <c r="C39" s="7">
        <v>935.18399999999997</v>
      </c>
      <c r="D39" s="7">
        <v>349.09496561200001</v>
      </c>
      <c r="E39" s="7">
        <f t="shared" si="0"/>
        <v>37.329013927954286</v>
      </c>
      <c r="F39" s="7">
        <v>1712.1876880105722</v>
      </c>
      <c r="G39" s="7">
        <v>553.13437338600011</v>
      </c>
      <c r="H39" s="7">
        <f t="shared" si="1"/>
        <v>32.305709079633608</v>
      </c>
    </row>
    <row r="40" spans="1:8" ht="15" customHeight="1" x14ac:dyDescent="0.25">
      <c r="A40" s="11">
        <v>35</v>
      </c>
      <c r="B40" s="12" t="s">
        <v>42</v>
      </c>
      <c r="C40" s="7">
        <v>1.3919999999999999</v>
      </c>
      <c r="D40" s="7">
        <v>0.94000000000000006</v>
      </c>
      <c r="E40" s="7">
        <f t="shared" si="0"/>
        <v>67.528735632183924</v>
      </c>
      <c r="F40" s="7">
        <v>3.7492229181009935</v>
      </c>
      <c r="G40" s="7">
        <v>1.2075</v>
      </c>
      <c r="H40" s="7">
        <f t="shared" si="1"/>
        <v>32.206673926222734</v>
      </c>
    </row>
    <row r="41" spans="1:8" ht="15" customHeight="1" x14ac:dyDescent="0.25">
      <c r="A41" s="11">
        <v>36</v>
      </c>
      <c r="B41" s="12" t="s">
        <v>43</v>
      </c>
      <c r="C41" s="7">
        <v>157.72800000000001</v>
      </c>
      <c r="D41" s="7">
        <v>0</v>
      </c>
      <c r="E41" s="7">
        <f t="shared" si="0"/>
        <v>0</v>
      </c>
      <c r="F41" s="7">
        <v>718.41003812742542</v>
      </c>
      <c r="G41" s="7">
        <v>0</v>
      </c>
      <c r="H41" s="7">
        <f t="shared" si="1"/>
        <v>0</v>
      </c>
    </row>
    <row r="42" spans="1:8" ht="15" customHeight="1" x14ac:dyDescent="0.25">
      <c r="A42" s="11">
        <v>37</v>
      </c>
      <c r="B42" s="12" t="s">
        <v>44</v>
      </c>
      <c r="C42" s="7">
        <v>50.375999999999998</v>
      </c>
      <c r="D42" s="7">
        <v>25.580000000000002</v>
      </c>
      <c r="E42" s="7">
        <f t="shared" si="0"/>
        <v>50.778148324599023</v>
      </c>
      <c r="F42" s="7">
        <v>295.17676053226745</v>
      </c>
      <c r="G42" s="7">
        <v>77.760000000000005</v>
      </c>
      <c r="H42" s="7">
        <f t="shared" si="1"/>
        <v>26.343537296019488</v>
      </c>
    </row>
    <row r="43" spans="1:8" ht="15" customHeight="1" x14ac:dyDescent="0.25">
      <c r="A43" s="11">
        <v>38</v>
      </c>
      <c r="B43" s="12" t="s">
        <v>45</v>
      </c>
      <c r="C43" s="7">
        <v>27.972000000000001</v>
      </c>
      <c r="D43" s="7">
        <v>40.700000000000003</v>
      </c>
      <c r="E43" s="7">
        <f t="shared" si="0"/>
        <v>145.50264550264549</v>
      </c>
      <c r="F43" s="7">
        <v>192.50551762743183</v>
      </c>
      <c r="G43" s="7">
        <v>129.53</v>
      </c>
      <c r="H43" s="7">
        <f t="shared" si="1"/>
        <v>67.286383058737911</v>
      </c>
    </row>
    <row r="44" spans="1:8" ht="15" customHeight="1" x14ac:dyDescent="0.25">
      <c r="A44" s="11">
        <v>39</v>
      </c>
      <c r="B44" s="13" t="s">
        <v>46</v>
      </c>
      <c r="C44" s="7">
        <v>0</v>
      </c>
      <c r="D44" s="7">
        <v>0</v>
      </c>
      <c r="E44" s="7">
        <v>0</v>
      </c>
      <c r="F44" s="7">
        <f>'[1]ACP AGR'!I46+'[1]ACP MSE OPS '!C46+'[1]ACP MSE OPS '!F46+'[1]ACP MSE OPS '!I46+'20.3'!C44</f>
        <v>0</v>
      </c>
      <c r="G44" s="7">
        <v>0</v>
      </c>
      <c r="H44" s="7">
        <v>0</v>
      </c>
    </row>
    <row r="45" spans="1:8" ht="15" customHeight="1" x14ac:dyDescent="0.25">
      <c r="A45" s="11">
        <v>40</v>
      </c>
      <c r="B45" s="12" t="s">
        <v>47</v>
      </c>
      <c r="C45" s="7">
        <v>266.01600000000002</v>
      </c>
      <c r="D45" s="7">
        <v>316.2672</v>
      </c>
      <c r="E45" s="7">
        <f t="shared" si="0"/>
        <v>118.8902923132443</v>
      </c>
      <c r="F45" s="7">
        <v>1087.8584103687558</v>
      </c>
      <c r="G45" s="7">
        <v>788.46309999999994</v>
      </c>
      <c r="H45" s="7">
        <f t="shared" si="1"/>
        <v>72.478467095063536</v>
      </c>
    </row>
    <row r="46" spans="1:8" ht="15" customHeight="1" x14ac:dyDescent="0.25">
      <c r="A46" s="11">
        <v>41</v>
      </c>
      <c r="B46" s="12" t="s">
        <v>48</v>
      </c>
      <c r="C46" s="7">
        <v>123.684</v>
      </c>
      <c r="D46" s="7">
        <v>121.56</v>
      </c>
      <c r="E46" s="7">
        <f t="shared" si="0"/>
        <v>98.282720481226363</v>
      </c>
      <c r="F46" s="7">
        <v>798.32364375558495</v>
      </c>
      <c r="G46" s="7">
        <v>345.19000000000005</v>
      </c>
      <c r="H46" s="7">
        <f t="shared" si="1"/>
        <v>43.239355704925551</v>
      </c>
    </row>
    <row r="47" spans="1:8" s="10" customFormat="1" ht="15" customHeight="1" x14ac:dyDescent="0.25">
      <c r="A47" s="26" t="s">
        <v>49</v>
      </c>
      <c r="B47" s="26"/>
      <c r="C47" s="9">
        <f>SUM(C24:C46)</f>
        <v>12672.411999999997</v>
      </c>
      <c r="D47" s="9">
        <f>SUM(D24:D46)</f>
        <v>6766.5256589119999</v>
      </c>
      <c r="E47" s="9">
        <f t="shared" si="0"/>
        <v>53.395720237883694</v>
      </c>
      <c r="F47" s="9">
        <f>SUM(F24:F46)</f>
        <v>32432.108067527843</v>
      </c>
      <c r="G47" s="9">
        <f>SUM(G24:G46)</f>
        <v>12707.731487186002</v>
      </c>
      <c r="H47" s="9">
        <f t="shared" si="1"/>
        <v>39.182563960155967</v>
      </c>
    </row>
    <row r="48" spans="1:8" s="10" customFormat="1" ht="15" customHeight="1" x14ac:dyDescent="0.25">
      <c r="A48" s="26" t="s">
        <v>50</v>
      </c>
      <c r="B48" s="26"/>
      <c r="C48" s="9">
        <f>C23+C47</f>
        <v>57434.065999999992</v>
      </c>
      <c r="D48" s="9">
        <f>D23+D47</f>
        <v>19177.971208912</v>
      </c>
      <c r="E48" s="9">
        <f t="shared" si="0"/>
        <v>33.391282464508087</v>
      </c>
      <c r="F48" s="9">
        <f>F23+F47</f>
        <v>188030.55587788709</v>
      </c>
      <c r="G48" s="9">
        <f>G23+G47</f>
        <v>62807.487297186002</v>
      </c>
      <c r="H48" s="9">
        <f t="shared" si="1"/>
        <v>33.402808923234339</v>
      </c>
    </row>
    <row r="49" spans="1:8" ht="15" customHeight="1" x14ac:dyDescent="0.25">
      <c r="A49" s="11">
        <v>42</v>
      </c>
      <c r="B49" s="12" t="s">
        <v>51</v>
      </c>
      <c r="C49" s="7">
        <v>786.43200000000002</v>
      </c>
      <c r="D49" s="7">
        <v>535.11879999999996</v>
      </c>
      <c r="E49" s="7">
        <f t="shared" si="0"/>
        <v>68.043874104817704</v>
      </c>
      <c r="F49" s="7">
        <v>15925.990130784863</v>
      </c>
      <c r="G49" s="7">
        <v>4571.6056799999997</v>
      </c>
      <c r="H49" s="7">
        <f t="shared" si="1"/>
        <v>28.705315289396719</v>
      </c>
    </row>
    <row r="50" spans="1:8" s="10" customFormat="1" ht="15" customHeight="1" x14ac:dyDescent="0.25">
      <c r="A50" s="26" t="s">
        <v>52</v>
      </c>
      <c r="B50" s="26"/>
      <c r="C50" s="9">
        <f>C49</f>
        <v>786.43200000000002</v>
      </c>
      <c r="D50" s="9">
        <f>D49</f>
        <v>535.11879999999996</v>
      </c>
      <c r="E50" s="9">
        <f t="shared" si="0"/>
        <v>68.043874104817704</v>
      </c>
      <c r="F50" s="9">
        <f>F49</f>
        <v>15925.990130784863</v>
      </c>
      <c r="G50" s="9">
        <f>G49</f>
        <v>4571.6056799999997</v>
      </c>
      <c r="H50" s="9">
        <f t="shared" si="1"/>
        <v>28.705315289396719</v>
      </c>
    </row>
    <row r="51" spans="1:8" ht="15" customHeight="1" x14ac:dyDescent="0.25">
      <c r="A51" s="11">
        <v>43</v>
      </c>
      <c r="B51" s="12" t="s">
        <v>53</v>
      </c>
      <c r="C51" s="7">
        <v>900</v>
      </c>
      <c r="D51" s="7">
        <v>376.83789999999999</v>
      </c>
      <c r="E51" s="7">
        <f t="shared" si="0"/>
        <v>41.870877777777778</v>
      </c>
      <c r="F51" s="7">
        <v>11624.345366666665</v>
      </c>
      <c r="G51" s="7">
        <v>4636.750399999999</v>
      </c>
      <c r="H51" s="7">
        <f t="shared" si="1"/>
        <v>39.88827115629315</v>
      </c>
    </row>
    <row r="52" spans="1:8" ht="15" customHeight="1" x14ac:dyDescent="0.25">
      <c r="A52" s="11">
        <v>44</v>
      </c>
      <c r="B52" s="12" t="s">
        <v>54</v>
      </c>
      <c r="C52" s="7">
        <v>221.07599999999999</v>
      </c>
      <c r="D52" s="7">
        <v>58.944400000000002</v>
      </c>
      <c r="E52" s="7">
        <f t="shared" si="0"/>
        <v>26.662505201831046</v>
      </c>
      <c r="F52" s="7">
        <v>3355.396033333333</v>
      </c>
      <c r="G52" s="7">
        <v>706.6173</v>
      </c>
      <c r="H52" s="7">
        <f t="shared" si="1"/>
        <v>21.059132602538991</v>
      </c>
    </row>
    <row r="53" spans="1:8" s="10" customFormat="1" ht="15" customHeight="1" x14ac:dyDescent="0.25">
      <c r="A53" s="11">
        <v>45</v>
      </c>
      <c r="B53" s="12" t="s">
        <v>55</v>
      </c>
      <c r="C53" s="7">
        <v>203.59</v>
      </c>
      <c r="D53" s="7">
        <v>93.52</v>
      </c>
      <c r="E53" s="7">
        <f t="shared" si="0"/>
        <v>45.935458519573658</v>
      </c>
      <c r="F53" s="7">
        <v>4585.92</v>
      </c>
      <c r="G53" s="7">
        <v>963.62</v>
      </c>
      <c r="H53" s="7">
        <f t="shared" si="1"/>
        <v>21.012577628916336</v>
      </c>
    </row>
    <row r="54" spans="1:8" ht="15" customHeight="1" x14ac:dyDescent="0.25">
      <c r="A54" s="11">
        <v>46</v>
      </c>
      <c r="B54" s="12" t="s">
        <v>56</v>
      </c>
      <c r="C54" s="7">
        <v>450</v>
      </c>
      <c r="D54" s="7">
        <v>121.33</v>
      </c>
      <c r="E54" s="7">
        <f t="shared" si="0"/>
        <v>26.962222222222223</v>
      </c>
      <c r="F54" s="7">
        <v>5410</v>
      </c>
      <c r="G54" s="7">
        <v>1458.6699999999996</v>
      </c>
      <c r="H54" s="7">
        <f t="shared" si="1"/>
        <v>26.962476894639547</v>
      </c>
    </row>
    <row r="55" spans="1:8" s="10" customFormat="1" ht="15" customHeight="1" x14ac:dyDescent="0.25">
      <c r="A55" s="26" t="s">
        <v>57</v>
      </c>
      <c r="B55" s="26"/>
      <c r="C55" s="9">
        <f>SUM(C51:C54)</f>
        <v>1774.6659999999999</v>
      </c>
      <c r="D55" s="9">
        <f>SUM(D51:D54)</f>
        <v>650.63229999999999</v>
      </c>
      <c r="E55" s="9">
        <f t="shared" si="0"/>
        <v>36.662239542539275</v>
      </c>
      <c r="F55" s="9">
        <f>SUM(F51:F54)</f>
        <v>24975.661399999997</v>
      </c>
      <c r="G55" s="9">
        <f>SUM(G51:G54)</f>
        <v>7765.6576999999979</v>
      </c>
      <c r="H55" s="9">
        <f t="shared" si="1"/>
        <v>31.092901107315615</v>
      </c>
    </row>
    <row r="56" spans="1:8" ht="15" customHeight="1" x14ac:dyDescent="0.25">
      <c r="A56" s="11">
        <v>47</v>
      </c>
      <c r="B56" s="12" t="s">
        <v>58</v>
      </c>
      <c r="C56" s="14">
        <v>4.8360000000000003</v>
      </c>
      <c r="D56" s="14">
        <v>1.389</v>
      </c>
      <c r="E56" s="7">
        <f t="shared" si="0"/>
        <v>28.722084367245657</v>
      </c>
      <c r="F56" s="7">
        <v>267.79230000000001</v>
      </c>
      <c r="G56" s="7">
        <v>52.745300000000007</v>
      </c>
      <c r="H56" s="7">
        <f t="shared" si="1"/>
        <v>19.696346758289913</v>
      </c>
    </row>
    <row r="57" spans="1:8" s="10" customFormat="1" ht="15" customHeight="1" x14ac:dyDescent="0.25">
      <c r="A57" s="26" t="s">
        <v>59</v>
      </c>
      <c r="B57" s="26"/>
      <c r="C57" s="9">
        <f>C56</f>
        <v>4.8360000000000003</v>
      </c>
      <c r="D57" s="9">
        <f>D56</f>
        <v>1.389</v>
      </c>
      <c r="E57" s="9">
        <f t="shared" si="0"/>
        <v>28.722084367245657</v>
      </c>
      <c r="F57" s="9">
        <f>F56</f>
        <v>267.79230000000001</v>
      </c>
      <c r="G57" s="9">
        <f>G56</f>
        <v>52.745300000000007</v>
      </c>
      <c r="H57" s="9">
        <f t="shared" si="1"/>
        <v>19.696346758289913</v>
      </c>
    </row>
    <row r="58" spans="1:8" s="10" customFormat="1" ht="15" customHeight="1" x14ac:dyDescent="0.25">
      <c r="A58" s="26" t="s">
        <v>60</v>
      </c>
      <c r="B58" s="26"/>
      <c r="C58" s="9">
        <f>C48+C50+C55+C57</f>
        <v>59999.999999999993</v>
      </c>
      <c r="D58" s="9">
        <f>D48+D50+D55+D57</f>
        <v>20365.111308912001</v>
      </c>
      <c r="E58" s="9">
        <f t="shared" si="0"/>
        <v>33.941852181520005</v>
      </c>
      <c r="F58" s="9">
        <f>F48+F50+F55+F57</f>
        <v>229199.99970867197</v>
      </c>
      <c r="G58" s="9">
        <f>G48+G50+G55+G57</f>
        <v>75197.495977185987</v>
      </c>
      <c r="H58" s="9">
        <f t="shared" si="1"/>
        <v>32.80868066002045</v>
      </c>
    </row>
    <row r="59" spans="1:8" ht="15" customHeight="1" x14ac:dyDescent="0.25">
      <c r="A59" s="26" t="s">
        <v>61</v>
      </c>
      <c r="B59" s="26"/>
      <c r="C59" s="7"/>
      <c r="D59" s="7"/>
      <c r="E59" s="7"/>
      <c r="F59" s="7"/>
      <c r="G59" s="7"/>
      <c r="H59" s="7"/>
    </row>
    <row r="60" spans="1:8" ht="15" customHeight="1" x14ac:dyDescent="0.25">
      <c r="A60" s="15"/>
      <c r="B60" s="12" t="s">
        <v>62</v>
      </c>
      <c r="C60" s="7">
        <f t="shared" ref="C60:H60" si="2">C48</f>
        <v>57434.065999999992</v>
      </c>
      <c r="D60" s="7">
        <f t="shared" si="2"/>
        <v>19177.971208912</v>
      </c>
      <c r="E60" s="7">
        <f t="shared" si="2"/>
        <v>33.391282464508087</v>
      </c>
      <c r="F60" s="7">
        <f t="shared" si="2"/>
        <v>188030.55587788709</v>
      </c>
      <c r="G60" s="7">
        <f t="shared" si="2"/>
        <v>62807.487297186002</v>
      </c>
      <c r="H60" s="7">
        <f t="shared" si="2"/>
        <v>33.402808923234339</v>
      </c>
    </row>
    <row r="61" spans="1:8" ht="15" customHeight="1" x14ac:dyDescent="0.25">
      <c r="A61" s="11"/>
      <c r="B61" s="12" t="s">
        <v>63</v>
      </c>
      <c r="C61" s="7">
        <f>C50</f>
        <v>786.43200000000002</v>
      </c>
      <c r="D61" s="7">
        <f t="shared" ref="D61:H61" si="3">D50</f>
        <v>535.11879999999996</v>
      </c>
      <c r="E61" s="7">
        <f t="shared" si="3"/>
        <v>68.043874104817704</v>
      </c>
      <c r="F61" s="7">
        <f t="shared" si="3"/>
        <v>15925.990130784863</v>
      </c>
      <c r="G61" s="7">
        <f t="shared" si="3"/>
        <v>4571.6056799999997</v>
      </c>
      <c r="H61" s="7">
        <f t="shared" si="3"/>
        <v>28.705315289396719</v>
      </c>
    </row>
    <row r="62" spans="1:8" ht="15" customHeight="1" x14ac:dyDescent="0.25">
      <c r="A62" s="15"/>
      <c r="B62" s="12" t="s">
        <v>64</v>
      </c>
      <c r="C62" s="7">
        <f>C55</f>
        <v>1774.6659999999999</v>
      </c>
      <c r="D62" s="7">
        <f t="shared" ref="D62:H62" si="4">D55</f>
        <v>650.63229999999999</v>
      </c>
      <c r="E62" s="7">
        <f t="shared" si="4"/>
        <v>36.662239542539275</v>
      </c>
      <c r="F62" s="7">
        <f t="shared" si="4"/>
        <v>24975.661399999997</v>
      </c>
      <c r="G62" s="7">
        <f t="shared" si="4"/>
        <v>7765.6576999999979</v>
      </c>
      <c r="H62" s="7">
        <f t="shared" si="4"/>
        <v>31.092901107315615</v>
      </c>
    </row>
    <row r="63" spans="1:8" ht="15" customHeight="1" x14ac:dyDescent="0.25">
      <c r="A63" s="15"/>
      <c r="B63" s="12" t="s">
        <v>65</v>
      </c>
      <c r="C63" s="7">
        <f>C57</f>
        <v>4.8360000000000003</v>
      </c>
      <c r="D63" s="7">
        <f t="shared" ref="D63:H64" si="5">D57</f>
        <v>1.389</v>
      </c>
      <c r="E63" s="7">
        <f t="shared" si="5"/>
        <v>28.722084367245657</v>
      </c>
      <c r="F63" s="7">
        <f t="shared" si="5"/>
        <v>267.79230000000001</v>
      </c>
      <c r="G63" s="7">
        <f t="shared" si="5"/>
        <v>52.745300000000007</v>
      </c>
      <c r="H63" s="7">
        <f t="shared" si="5"/>
        <v>19.696346758289913</v>
      </c>
    </row>
    <row r="64" spans="1:8" s="10" customFormat="1" ht="15" customHeight="1" x14ac:dyDescent="0.25">
      <c r="A64" s="26" t="s">
        <v>60</v>
      </c>
      <c r="B64" s="26"/>
      <c r="C64" s="9">
        <f>C58</f>
        <v>59999.999999999993</v>
      </c>
      <c r="D64" s="9">
        <f t="shared" si="5"/>
        <v>20365.111308912001</v>
      </c>
      <c r="E64" s="9">
        <f t="shared" si="5"/>
        <v>33.941852181520005</v>
      </c>
      <c r="F64" s="9">
        <f t="shared" si="5"/>
        <v>229199.99970867197</v>
      </c>
      <c r="G64" s="9">
        <f t="shared" si="5"/>
        <v>75197.495977185987</v>
      </c>
      <c r="H64" s="9">
        <f>H58</f>
        <v>32.80868066002045</v>
      </c>
    </row>
  </sheetData>
  <mergeCells count="15">
    <mergeCell ref="A58:B58"/>
    <mergeCell ref="A59:B59"/>
    <mergeCell ref="A64:B64"/>
    <mergeCell ref="A23:B23"/>
    <mergeCell ref="A47:B47"/>
    <mergeCell ref="A48:B48"/>
    <mergeCell ref="A50:B50"/>
    <mergeCell ref="A55:B55"/>
    <mergeCell ref="A57:B57"/>
    <mergeCell ref="A1:H1"/>
    <mergeCell ref="A2:H2"/>
    <mergeCell ref="A3:A4"/>
    <mergeCell ref="B3:B4"/>
    <mergeCell ref="C3:E3"/>
    <mergeCell ref="F3:H3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</vt:lpstr>
      <vt:lpstr>'20.3'!Print_Area</vt:lpstr>
      <vt:lpstr>'20.3'!Print_Titles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mud40212</cp:lastModifiedBy>
  <dcterms:created xsi:type="dcterms:W3CDTF">2018-09-15T11:08:37Z</dcterms:created>
  <dcterms:modified xsi:type="dcterms:W3CDTF">2019-09-06T11:15:48Z</dcterms:modified>
</cp:coreProperties>
</file>