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730" windowHeight="9795"/>
  </bookViews>
  <sheets>
    <sheet name="17.PS Ach" sheetId="1" r:id="rId1"/>
  </sheets>
  <definedNames>
    <definedName name="_xlnm.Print_Area" localSheetId="0">'17.PS Ach'!$A$1:$K$60</definedName>
    <definedName name="_xlnm.Print_Titles" localSheetId="0">'17.PS Ach'!$A:$B</definedName>
  </definedNames>
  <calcPr calcId="144525"/>
</workbook>
</file>

<file path=xl/calcChain.xml><?xml version="1.0" encoding="utf-8"?>
<calcChain xmlns="http://schemas.openxmlformats.org/spreadsheetml/2006/main">
  <c r="I61" i="1" l="1"/>
  <c r="F59" i="1"/>
  <c r="D59" i="1"/>
  <c r="C59" i="1"/>
  <c r="J58" i="1"/>
  <c r="I58" i="1"/>
  <c r="H58" i="1"/>
  <c r="E58" i="1"/>
  <c r="I57" i="1"/>
  <c r="H57" i="1"/>
  <c r="J57" i="1"/>
  <c r="G56" i="1"/>
  <c r="F56" i="1"/>
  <c r="C56" i="1"/>
  <c r="I55" i="1"/>
  <c r="H55" i="1"/>
  <c r="E55" i="1"/>
  <c r="I54" i="1"/>
  <c r="H54" i="1"/>
  <c r="E54" i="1"/>
  <c r="I53" i="1"/>
  <c r="H53" i="1"/>
  <c r="D56" i="1"/>
  <c r="G52" i="1"/>
  <c r="F52" i="1"/>
  <c r="C52" i="1"/>
  <c r="I51" i="1"/>
  <c r="H51" i="1"/>
  <c r="E51" i="1"/>
  <c r="I50" i="1"/>
  <c r="H50" i="1"/>
  <c r="E50" i="1"/>
  <c r="I49" i="1"/>
  <c r="H49" i="1"/>
  <c r="F48" i="1"/>
  <c r="D48" i="1"/>
  <c r="C48" i="1"/>
  <c r="J47" i="1"/>
  <c r="I47" i="1"/>
  <c r="H47" i="1"/>
  <c r="E47" i="1"/>
  <c r="J46" i="1"/>
  <c r="I46" i="1"/>
  <c r="H46" i="1"/>
  <c r="E46" i="1"/>
  <c r="J45" i="1"/>
  <c r="I45" i="1"/>
  <c r="H45" i="1"/>
  <c r="E45" i="1"/>
  <c r="J44" i="1"/>
  <c r="I44" i="1"/>
  <c r="I48" i="1" s="1"/>
  <c r="H44" i="1"/>
  <c r="E44" i="1"/>
  <c r="F43" i="1"/>
  <c r="C43" i="1"/>
  <c r="I42" i="1"/>
  <c r="I43" i="1" s="1"/>
  <c r="H42" i="1"/>
  <c r="G43" i="1"/>
  <c r="H43" i="1" s="1"/>
  <c r="D43" i="1"/>
  <c r="E43" i="1" s="1"/>
  <c r="F40" i="1"/>
  <c r="C40" i="1"/>
  <c r="C41" i="1" s="1"/>
  <c r="I39" i="1"/>
  <c r="H39" i="1"/>
  <c r="E39" i="1"/>
  <c r="J39" i="1"/>
  <c r="I38" i="1"/>
  <c r="H38" i="1"/>
  <c r="J38" i="1"/>
  <c r="I37" i="1"/>
  <c r="H37" i="1"/>
  <c r="E37" i="1"/>
  <c r="I36" i="1"/>
  <c r="H36" i="1"/>
  <c r="E36" i="1"/>
  <c r="J35" i="1"/>
  <c r="I35" i="1"/>
  <c r="H35" i="1"/>
  <c r="E35" i="1"/>
  <c r="J34" i="1"/>
  <c r="I34" i="1"/>
  <c r="H34" i="1"/>
  <c r="E34" i="1"/>
  <c r="I33" i="1"/>
  <c r="H33" i="1"/>
  <c r="E33" i="1"/>
  <c r="I32" i="1"/>
  <c r="H32" i="1"/>
  <c r="J32" i="1"/>
  <c r="I31" i="1"/>
  <c r="H31" i="1"/>
  <c r="E31" i="1"/>
  <c r="I30" i="1"/>
  <c r="H30" i="1"/>
  <c r="E30" i="1"/>
  <c r="J30" i="1"/>
  <c r="I29" i="1"/>
  <c r="H29" i="1"/>
  <c r="J29" i="1"/>
  <c r="K29" i="1" s="1"/>
  <c r="I28" i="1"/>
  <c r="H28" i="1"/>
  <c r="E28" i="1"/>
  <c r="I27" i="1"/>
  <c r="H27" i="1"/>
  <c r="E27" i="1"/>
  <c r="I26" i="1"/>
  <c r="H26" i="1"/>
  <c r="E26" i="1"/>
  <c r="J26" i="1"/>
  <c r="I25" i="1"/>
  <c r="H25" i="1"/>
  <c r="J25" i="1"/>
  <c r="I24" i="1"/>
  <c r="H24" i="1"/>
  <c r="E24" i="1"/>
  <c r="J24" i="1"/>
  <c r="I23" i="1"/>
  <c r="H23" i="1"/>
  <c r="E23" i="1"/>
  <c r="I22" i="1"/>
  <c r="H22" i="1"/>
  <c r="E22" i="1"/>
  <c r="J22" i="1"/>
  <c r="K22" i="1" s="1"/>
  <c r="J21" i="1"/>
  <c r="I21" i="1"/>
  <c r="H21" i="1"/>
  <c r="E21" i="1"/>
  <c r="I20" i="1"/>
  <c r="H20" i="1"/>
  <c r="E20" i="1"/>
  <c r="J20" i="1"/>
  <c r="K20" i="1" s="1"/>
  <c r="I19" i="1"/>
  <c r="H19" i="1"/>
  <c r="E19" i="1"/>
  <c r="I18" i="1"/>
  <c r="H18" i="1"/>
  <c r="E18" i="1"/>
  <c r="J18" i="1"/>
  <c r="F17" i="1"/>
  <c r="D17" i="1"/>
  <c r="C17" i="1"/>
  <c r="J16" i="1"/>
  <c r="K16" i="1" s="1"/>
  <c r="I16" i="1"/>
  <c r="H16" i="1"/>
  <c r="E16" i="1"/>
  <c r="J15" i="1"/>
  <c r="K15" i="1" s="1"/>
  <c r="I15" i="1"/>
  <c r="H15" i="1"/>
  <c r="E15" i="1"/>
  <c r="I14" i="1"/>
  <c r="H14" i="1"/>
  <c r="J14" i="1"/>
  <c r="I13" i="1"/>
  <c r="H13" i="1"/>
  <c r="J13" i="1"/>
  <c r="I12" i="1"/>
  <c r="H12" i="1"/>
  <c r="J12" i="1"/>
  <c r="K12" i="1" s="1"/>
  <c r="I11" i="1"/>
  <c r="H11" i="1"/>
  <c r="J11" i="1"/>
  <c r="K11" i="1" s="1"/>
  <c r="I10" i="1"/>
  <c r="H10" i="1"/>
  <c r="J10" i="1"/>
  <c r="I9" i="1"/>
  <c r="H9" i="1"/>
  <c r="J9" i="1"/>
  <c r="I8" i="1"/>
  <c r="H8" i="1"/>
  <c r="J8" i="1"/>
  <c r="K8" i="1" s="1"/>
  <c r="I7" i="1"/>
  <c r="H7" i="1"/>
  <c r="J7" i="1"/>
  <c r="K7" i="1" s="1"/>
  <c r="I6" i="1"/>
  <c r="I17" i="1" s="1"/>
  <c r="H6" i="1"/>
  <c r="J6" i="1"/>
  <c r="I5" i="1"/>
  <c r="G17" i="1"/>
  <c r="H17" i="1" s="1"/>
  <c r="J5" i="1"/>
  <c r="K39" i="1" l="1"/>
  <c r="E48" i="1"/>
  <c r="I56" i="1"/>
  <c r="I59" i="1"/>
  <c r="K58" i="1"/>
  <c r="K6" i="1"/>
  <c r="K10" i="1"/>
  <c r="K14" i="1"/>
  <c r="K26" i="1"/>
  <c r="K32" i="1"/>
  <c r="K38" i="1"/>
  <c r="H52" i="1"/>
  <c r="H56" i="1"/>
  <c r="K9" i="1"/>
  <c r="K13" i="1"/>
  <c r="K21" i="1"/>
  <c r="K24" i="1"/>
  <c r="K25" i="1"/>
  <c r="K30" i="1"/>
  <c r="K34" i="1"/>
  <c r="K45" i="1"/>
  <c r="K46" i="1"/>
  <c r="K47" i="1"/>
  <c r="E56" i="1"/>
  <c r="K5" i="1"/>
  <c r="J17" i="1"/>
  <c r="K18" i="1"/>
  <c r="E17" i="1"/>
  <c r="E5" i="1"/>
  <c r="E6" i="1"/>
  <c r="E7" i="1"/>
  <c r="E8" i="1"/>
  <c r="E9" i="1"/>
  <c r="E10" i="1"/>
  <c r="E11" i="1"/>
  <c r="E12" i="1"/>
  <c r="E13" i="1"/>
  <c r="E14" i="1"/>
  <c r="J28" i="1"/>
  <c r="K28" i="1" s="1"/>
  <c r="K35" i="1"/>
  <c r="E38" i="1"/>
  <c r="J36" i="1"/>
  <c r="K36" i="1" s="1"/>
  <c r="H5" i="1"/>
  <c r="J27" i="1"/>
  <c r="K27" i="1" s="1"/>
  <c r="J31" i="1"/>
  <c r="K31" i="1" s="1"/>
  <c r="J33" i="1"/>
  <c r="K33" i="1" s="1"/>
  <c r="J37" i="1"/>
  <c r="K37" i="1" s="1"/>
  <c r="D40" i="1"/>
  <c r="J23" i="1"/>
  <c r="K23" i="1" s="1"/>
  <c r="I40" i="1"/>
  <c r="I41" i="1" s="1"/>
  <c r="E25" i="1"/>
  <c r="E29" i="1"/>
  <c r="J48" i="1"/>
  <c r="K48" i="1" s="1"/>
  <c r="K44" i="1"/>
  <c r="J19" i="1"/>
  <c r="K19" i="1" s="1"/>
  <c r="E32" i="1"/>
  <c r="G40" i="1"/>
  <c r="D52" i="1"/>
  <c r="E52" i="1" s="1"/>
  <c r="E49" i="1"/>
  <c r="J49" i="1"/>
  <c r="C60" i="1"/>
  <c r="F41" i="1"/>
  <c r="F60" i="1" s="1"/>
  <c r="I52" i="1"/>
  <c r="I60" i="1" s="1"/>
  <c r="K57" i="1"/>
  <c r="J59" i="1"/>
  <c r="J42" i="1"/>
  <c r="G48" i="1"/>
  <c r="H48" i="1" s="1"/>
  <c r="E57" i="1"/>
  <c r="G59" i="1"/>
  <c r="J50" i="1"/>
  <c r="K50" i="1" s="1"/>
  <c r="J51" i="1"/>
  <c r="K51" i="1" s="1"/>
  <c r="J53" i="1"/>
  <c r="J54" i="1"/>
  <c r="K54" i="1" s="1"/>
  <c r="J55" i="1"/>
  <c r="K55" i="1" s="1"/>
  <c r="E42" i="1"/>
  <c r="E53" i="1"/>
  <c r="E59" i="1"/>
  <c r="J56" i="1" l="1"/>
  <c r="K56" i="1" s="1"/>
  <c r="K53" i="1"/>
  <c r="K59" i="1"/>
  <c r="K17" i="1"/>
  <c r="D41" i="1"/>
  <c r="E40" i="1"/>
  <c r="J40" i="1"/>
  <c r="J52" i="1"/>
  <c r="K52" i="1" s="1"/>
  <c r="K49" i="1"/>
  <c r="H40" i="1"/>
  <c r="G41" i="1"/>
  <c r="H41" i="1" s="1"/>
  <c r="G60" i="1"/>
  <c r="H60" i="1" s="1"/>
  <c r="H59" i="1"/>
  <c r="J43" i="1"/>
  <c r="K43" i="1" s="1"/>
  <c r="K42" i="1"/>
  <c r="K40" i="1" l="1"/>
  <c r="J41" i="1"/>
  <c r="K41" i="1" s="1"/>
  <c r="E41" i="1"/>
  <c r="D60" i="1"/>
  <c r="J60" i="1" l="1"/>
  <c r="K60" i="1"/>
  <c r="E60" i="1"/>
</calcChain>
</file>

<file path=xl/sharedStrings.xml><?xml version="1.0" encoding="utf-8"?>
<sst xmlns="http://schemas.openxmlformats.org/spreadsheetml/2006/main" count="72" uniqueCount="66">
  <si>
    <t>17.ANNUAL CREDIT PLAN 2021-22 - BANK-WISE ACHIEVEMENT AS ON  30.06.2021 (Amount in crores )</t>
  </si>
  <si>
    <t>S.No</t>
  </si>
  <si>
    <t>Name of the Bank</t>
  </si>
  <si>
    <t>Short Term Crop Production Loans</t>
  </si>
  <si>
    <t>Agrl.Term Loans including agriculture infrastructure &amp; ancillary activities</t>
  </si>
  <si>
    <t>Total Agriculture</t>
  </si>
  <si>
    <t>Trgt.</t>
  </si>
  <si>
    <t xml:space="preserve"> Achv</t>
  </si>
  <si>
    <t>% achv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</si>
  <si>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</si>
  <si>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</si>
  <si>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</si>
  <si>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</si>
  <si>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</si>
  <si>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</si>
  <si>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</si>
  <si>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</si>
  <si>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</si>
  <si>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UCO Bank</t>
  </si>
  <si>
    <t>Union Bank of India</t>
  </si>
  <si>
    <t>State Bank of India</t>
  </si>
  <si>
    <t>Public Sector Banks Total</t>
  </si>
  <si>
    <t>Axis Bank</t>
  </si>
  <si>
    <t>Bandhan Bank</t>
  </si>
  <si>
    <t>Catholic Syrian Bank Ltd</t>
  </si>
  <si>
    <t>City Union Bank Ltd</t>
  </si>
  <si>
    <t xml:space="preserve">Coastal Local Area </t>
  </si>
  <si>
    <t>DCB Bank Limited</t>
  </si>
  <si>
    <t>Dhanalakshmi Bank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</si>
  <si>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</si>
  <si>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</si>
  <si>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</si>
  <si>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</si>
  <si>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</si>
  <si>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</si>
  <si>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</si>
  <si>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</si>
  <si>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</si>
  <si>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</si>
  <si>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Lakshmi Vilas Bank Ltd</t>
  </si>
  <si>
    <t>RBL Bank</t>
  </si>
  <si>
    <t>South Indian Bank Ltd</t>
  </si>
  <si>
    <t>TM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</si>
  <si>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</si>
  <si>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</si>
  <si>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</si>
  <si>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</si>
  <si>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</si>
  <si>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</si>
  <si>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</si>
  <si>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</si>
  <si>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</si>
  <si>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</si>
  <si>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Equitas SFB</t>
  </si>
  <si>
    <t>Fincare SFB</t>
  </si>
  <si>
    <t>ESAF Bank</t>
  </si>
  <si>
    <t>Small Finance Banks Total</t>
  </si>
  <si>
    <t>Airtel Payment Bank</t>
  </si>
  <si>
    <t>Fino payment Bank</t>
  </si>
  <si>
    <t>India post payments</t>
  </si>
  <si>
    <t>Payment Banks Total</t>
  </si>
  <si>
    <t>A.P.S.F.C</t>
  </si>
  <si>
    <t>FSCS</t>
  </si>
  <si>
    <t>Others Total</t>
  </si>
  <si>
    <t>Grand Total</t>
  </si>
  <si>
    <t>SLBC of A.P                                                                                                                                                                                                                                                                                                                        Convener: Union Bank of India                                                                                                                                                                                                                                              Convener: Union Bank of 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</si>
</sst>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\-0;\-;@"/>
    <numFmt numFmtId="165" formatCode="0.00;\-0.00;\-;@"/>
    <numFmt numFmtId="167" formatCode="[$-409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rgb="FF0070C0"/>
      <name val="Century Gothic"/>
      <family val="2"/>
    </font>
    <font>
      <b/>
      <sz val="9"/>
      <name val="Century Gothic"/>
      <family val="2"/>
    </font>
    <font>
      <b/>
      <sz val="9"/>
      <color theme="0"/>
      <name val="Century Gothic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4"/>
      <color rgb="FF0070C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E1FF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7" fillId="0" borderId="0"/>
    <xf numFmtId="0" fontId="8" fillId="0" borderId="0"/>
    <xf numFmtId="167" fontId="9" fillId="0" borderId="0"/>
    <xf numFmtId="0" fontId="7" fillId="0" borderId="0"/>
    <xf numFmtId="0" fontId="7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2" fillId="0" borderId="0"/>
    <xf numFmtId="0" fontId="1" fillId="0" borderId="0"/>
    <xf numFmtId="0" fontId="11" fillId="0" borderId="0"/>
    <xf numFmtId="0" fontId="11" fillId="0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/>
    </xf>
    <xf numFmtId="165" fontId="5" fillId="0" borderId="4" xfId="0" applyNumberFormat="1" applyFont="1" applyFill="1" applyBorder="1"/>
    <xf numFmtId="165" fontId="3" fillId="0" borderId="4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165" fontId="5" fillId="2" borderId="1" xfId="0" applyNumberFormat="1" applyFont="1" applyFill="1" applyBorder="1" applyAlignment="1"/>
    <xf numFmtId="165" fontId="5" fillId="2" borderId="2" xfId="0" applyNumberFormat="1" applyFont="1" applyFill="1" applyBorder="1" applyAlignment="1"/>
    <xf numFmtId="165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165" fontId="5" fillId="0" borderId="4" xfId="0" applyNumberFormat="1" applyFont="1" applyFill="1" applyBorder="1" applyAlignment="1"/>
    <xf numFmtId="165" fontId="3" fillId="0" borderId="4" xfId="0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right"/>
    </xf>
    <xf numFmtId="165" fontId="5" fillId="4" borderId="1" xfId="0" applyNumberFormat="1" applyFont="1" applyFill="1" applyBorder="1" applyAlignment="1"/>
    <xf numFmtId="165" fontId="5" fillId="4" borderId="2" xfId="0" applyNumberFormat="1" applyFont="1" applyFill="1" applyBorder="1" applyAlignment="1"/>
    <xf numFmtId="165" fontId="3" fillId="4" borderId="4" xfId="0" applyNumberFormat="1" applyFont="1" applyFill="1" applyBorder="1" applyAlignment="1">
      <alignment horizontal="right"/>
    </xf>
    <xf numFmtId="164" fontId="3" fillId="4" borderId="4" xfId="0" applyNumberFormat="1" applyFont="1" applyFill="1" applyBorder="1" applyAlignment="1">
      <alignment horizontal="right"/>
    </xf>
    <xf numFmtId="165" fontId="6" fillId="3" borderId="0" xfId="0" applyNumberFormat="1" applyFont="1" applyFill="1"/>
    <xf numFmtId="0" fontId="6" fillId="3" borderId="0" xfId="0" applyFont="1" applyFill="1"/>
    <xf numFmtId="165" fontId="3" fillId="0" borderId="0" xfId="0" applyNumberFormat="1" applyFont="1"/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wrapText="1"/>
    </xf>
    <xf numFmtId="165" fontId="5" fillId="2" borderId="1" xfId="0" applyNumberFormat="1" applyFont="1" applyFill="1" applyBorder="1" applyAlignment="1">
      <alignment horizontal="left"/>
    </xf>
    <xf numFmtId="165" fontId="5" fillId="2" borderId="2" xfId="0" applyNumberFormat="1" applyFont="1" applyFill="1" applyBorder="1" applyAlignment="1">
      <alignment horizontal="left"/>
    </xf>
    <xf numFmtId="0" fontId="13" fillId="0" borderId="4" xfId="0" applyFont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5">
    <cellStyle name="Excel Built-in Normal" xfId="1"/>
    <cellStyle name="Excel Built-in Normal 2" xfId="2"/>
    <cellStyle name="Excel Built-in Normal 3" xfId="3"/>
    <cellStyle name="Normal" xfId="0" builtinId="0"/>
    <cellStyle name="Normal 15" xfId="4"/>
    <cellStyle name="Normal 17" xfId="5"/>
    <cellStyle name="Normal 2" xfId="6"/>
    <cellStyle name="Normal 2 10" xfId="7"/>
    <cellStyle name="Normal 2 2" xfId="8"/>
    <cellStyle name="Normal 2 2 2" xfId="9"/>
    <cellStyle name="Normal 3" xfId="10"/>
    <cellStyle name="Normal 3 2" xfId="11"/>
    <cellStyle name="Normal 6 3" xfId="12"/>
    <cellStyle name="Normal 7" xfId="13"/>
    <cellStyle name="Normal 8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O69"/>
  <sheetViews>
    <sheetView showGridLines="0" tabSelected="1" zoomScaleNormal="100" workbookViewId="0">
      <selection activeCell="N12" sqref="N11:N12"/>
    </sheetView>
  </sheetViews>
  <sheetFormatPr defaultRowHeight="13.5" x14ac:dyDescent="0.25"/>
  <cols>
    <col min="1" max="1" width="5.28515625" style="1" customWidth="1"/>
    <col min="2" max="2" width="19.5703125" style="1" customWidth="1"/>
    <col min="3" max="3" width="9.42578125" style="1" bestFit="1" customWidth="1"/>
    <col min="4" max="4" width="8.42578125" style="1" customWidth="1"/>
    <col min="5" max="5" width="5.28515625" style="1" bestFit="1" customWidth="1"/>
    <col min="6" max="6" width="8.42578125" style="1" bestFit="1" customWidth="1"/>
    <col min="7" max="7" width="7.42578125" style="1" bestFit="1" customWidth="1"/>
    <col min="8" max="8" width="5" style="1" customWidth="1"/>
    <col min="9" max="9" width="9.42578125" style="1" bestFit="1" customWidth="1"/>
    <col min="10" max="10" width="8.42578125" style="1" bestFit="1" customWidth="1"/>
    <col min="11" max="11" width="5.7109375" style="1" customWidth="1"/>
    <col min="12" max="16384" width="9.140625" style="1"/>
  </cols>
  <sheetData>
    <row r="1" spans="1:11" ht="13.5" customHeight="1" x14ac:dyDescent="0.25">
      <c r="A1" s="27" t="s">
        <v>65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2" customFormat="1" ht="20.25" customHeight="1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38.25" customHeight="1" x14ac:dyDescent="0.25">
      <c r="A3" s="33" t="s">
        <v>1</v>
      </c>
      <c r="B3" s="35" t="s">
        <v>2</v>
      </c>
      <c r="C3" s="25" t="s">
        <v>3</v>
      </c>
      <c r="D3" s="25"/>
      <c r="E3" s="25"/>
      <c r="F3" s="25" t="s">
        <v>4</v>
      </c>
      <c r="G3" s="25"/>
      <c r="H3" s="25"/>
      <c r="I3" s="26" t="s">
        <v>5</v>
      </c>
      <c r="J3" s="26"/>
      <c r="K3" s="26"/>
    </row>
    <row r="4" spans="1:11" ht="40.5" x14ac:dyDescent="0.25">
      <c r="A4" s="34"/>
      <c r="B4" s="36"/>
      <c r="C4" s="3" t="s">
        <v>6</v>
      </c>
      <c r="D4" s="4" t="s">
        <v>7</v>
      </c>
      <c r="E4" s="4" t="s">
        <v>8</v>
      </c>
      <c r="F4" s="3" t="s">
        <v>6</v>
      </c>
      <c r="G4" s="4" t="s">
        <v>7</v>
      </c>
      <c r="H4" s="4" t="s">
        <v>8</v>
      </c>
      <c r="I4" s="3" t="s">
        <v>6</v>
      </c>
      <c r="J4" s="4" t="s">
        <v>7</v>
      </c>
      <c r="K4" s="4" t="s">
        <v>8</v>
      </c>
    </row>
    <row r="5" spans="1:11" x14ac:dyDescent="0.25">
      <c r="A5" s="5">
        <v>1</v>
      </c>
      <c r="B5" s="6" t="s">
        <v>9</v>
      </c>
      <c r="C5" s="7">
        <v>2985.0391704672174</v>
      </c>
      <c r="D5" s="7">
        <v>1524.4414999999999</v>
      </c>
      <c r="E5" s="8">
        <f t="shared" ref="E5:E60" si="0">IFERROR(D5/C5%,"-")</f>
        <v>51.069396846855945</v>
      </c>
      <c r="F5" s="7">
        <v>1021.81</v>
      </c>
      <c r="G5" s="7">
        <v>188.91290000000001</v>
      </c>
      <c r="H5" s="8">
        <f t="shared" ref="H5:H60" si="1">IFERROR(G5/F5%,"-")</f>
        <v>18.488065295896497</v>
      </c>
      <c r="I5" s="7">
        <f>C5+F5</f>
        <v>4006.8491704672174</v>
      </c>
      <c r="J5" s="7">
        <f>D5+G5</f>
        <v>1713.3543999999999</v>
      </c>
      <c r="K5" s="8">
        <f t="shared" ref="K5:K60" si="2">IFERROR(J5/I5%,"-")</f>
        <v>42.760641269664127</v>
      </c>
    </row>
    <row r="6" spans="1:11" x14ac:dyDescent="0.25">
      <c r="A6" s="5">
        <v>2</v>
      </c>
      <c r="B6" s="6" t="s">
        <v>10</v>
      </c>
      <c r="C6" s="7">
        <v>1374.1847194252073</v>
      </c>
      <c r="D6" s="7">
        <v>583.54</v>
      </c>
      <c r="E6" s="8">
        <f t="shared" si="0"/>
        <v>42.464451230696447</v>
      </c>
      <c r="F6" s="7">
        <v>578.69000000000005</v>
      </c>
      <c r="G6" s="7">
        <v>136.18</v>
      </c>
      <c r="H6" s="8">
        <f t="shared" si="1"/>
        <v>23.53246124868237</v>
      </c>
      <c r="I6" s="7">
        <f t="shared" ref="I6:J16" si="3">C6+F6</f>
        <v>1952.8747194252073</v>
      </c>
      <c r="J6" s="7">
        <f t="shared" si="3"/>
        <v>719.72</v>
      </c>
      <c r="K6" s="8">
        <f t="shared" si="2"/>
        <v>36.854386655782832</v>
      </c>
    </row>
    <row r="7" spans="1:11" x14ac:dyDescent="0.25">
      <c r="A7" s="5">
        <v>3</v>
      </c>
      <c r="B7" s="6" t="s">
        <v>11</v>
      </c>
      <c r="C7" s="7">
        <v>135.75523619017326</v>
      </c>
      <c r="D7" s="7">
        <v>17.740000000000002</v>
      </c>
      <c r="E7" s="8">
        <f t="shared" si="0"/>
        <v>13.067635914351658</v>
      </c>
      <c r="F7" s="7">
        <v>24.27</v>
      </c>
      <c r="G7" s="7">
        <v>0</v>
      </c>
      <c r="H7" s="8">
        <f t="shared" si="1"/>
        <v>0</v>
      </c>
      <c r="I7" s="7">
        <f t="shared" si="3"/>
        <v>160.02523619017327</v>
      </c>
      <c r="J7" s="7">
        <f t="shared" si="3"/>
        <v>17.740000000000002</v>
      </c>
      <c r="K7" s="8">
        <f t="shared" si="2"/>
        <v>11.08575148667043</v>
      </c>
    </row>
    <row r="8" spans="1:11" x14ac:dyDescent="0.25">
      <c r="A8" s="5">
        <v>4</v>
      </c>
      <c r="B8" s="6" t="s">
        <v>12</v>
      </c>
      <c r="C8" s="7">
        <v>15922.725191636138</v>
      </c>
      <c r="D8" s="7">
        <v>2498.37</v>
      </c>
      <c r="E8" s="8">
        <f t="shared" si="0"/>
        <v>15.690592972818116</v>
      </c>
      <c r="F8" s="7">
        <v>4334.79</v>
      </c>
      <c r="G8" s="7">
        <v>321.75</v>
      </c>
      <c r="H8" s="8">
        <f t="shared" si="1"/>
        <v>7.4225048964309686</v>
      </c>
      <c r="I8" s="7">
        <f t="shared" si="3"/>
        <v>20257.515191636139</v>
      </c>
      <c r="J8" s="7">
        <f t="shared" si="3"/>
        <v>2820.12</v>
      </c>
      <c r="K8" s="8">
        <f t="shared" si="2"/>
        <v>13.92135201835792</v>
      </c>
    </row>
    <row r="9" spans="1:11" x14ac:dyDescent="0.25">
      <c r="A9" s="5">
        <v>5</v>
      </c>
      <c r="B9" s="6" t="s">
        <v>13</v>
      </c>
      <c r="C9" s="7">
        <v>1590.4995193918221</v>
      </c>
      <c r="D9" s="7">
        <v>318.37450000000001</v>
      </c>
      <c r="E9" s="8">
        <f t="shared" si="0"/>
        <v>20.01726477237419</v>
      </c>
      <c r="F9" s="7">
        <v>449.27</v>
      </c>
      <c r="G9" s="7">
        <v>118.8802</v>
      </c>
      <c r="H9" s="8">
        <f t="shared" si="1"/>
        <v>26.460747434727445</v>
      </c>
      <c r="I9" s="7">
        <f t="shared" si="3"/>
        <v>2039.7695193918221</v>
      </c>
      <c r="J9" s="7">
        <f t="shared" si="3"/>
        <v>437.25470000000001</v>
      </c>
      <c r="K9" s="8">
        <f t="shared" si="2"/>
        <v>21.436475829405076</v>
      </c>
    </row>
    <row r="10" spans="1:11" x14ac:dyDescent="0.25">
      <c r="A10" s="5">
        <v>6</v>
      </c>
      <c r="B10" s="6" t="s">
        <v>14</v>
      </c>
      <c r="C10" s="7">
        <v>4944.0571887553479</v>
      </c>
      <c r="D10" s="7">
        <v>1517.2889</v>
      </c>
      <c r="E10" s="8">
        <f t="shared" si="0"/>
        <v>30.689145413829102</v>
      </c>
      <c r="F10" s="7">
        <v>1875.22</v>
      </c>
      <c r="G10" s="7">
        <v>291.8938</v>
      </c>
      <c r="H10" s="8">
        <f t="shared" si="1"/>
        <v>15.56584294109491</v>
      </c>
      <c r="I10" s="7">
        <f t="shared" si="3"/>
        <v>6819.2771887553481</v>
      </c>
      <c r="J10" s="7">
        <f t="shared" si="3"/>
        <v>1809.1827000000001</v>
      </c>
      <c r="K10" s="8">
        <f t="shared" si="2"/>
        <v>26.530417373020903</v>
      </c>
    </row>
    <row r="11" spans="1:11" x14ac:dyDescent="0.25">
      <c r="A11" s="5">
        <v>7</v>
      </c>
      <c r="B11" s="6" t="s">
        <v>15</v>
      </c>
      <c r="C11" s="7">
        <v>1541.9670657298798</v>
      </c>
      <c r="D11" s="7">
        <v>208.49</v>
      </c>
      <c r="E11" s="8">
        <f t="shared" si="0"/>
        <v>13.521041054227229</v>
      </c>
      <c r="F11" s="7">
        <v>727.39</v>
      </c>
      <c r="G11" s="7">
        <v>73.47</v>
      </c>
      <c r="H11" s="8">
        <f t="shared" si="1"/>
        <v>10.100496294972436</v>
      </c>
      <c r="I11" s="7">
        <f t="shared" si="3"/>
        <v>2269.3570657298797</v>
      </c>
      <c r="J11" s="7">
        <f t="shared" si="3"/>
        <v>281.96000000000004</v>
      </c>
      <c r="K11" s="8">
        <f t="shared" si="2"/>
        <v>12.424664424032141</v>
      </c>
    </row>
    <row r="12" spans="1:11" x14ac:dyDescent="0.25">
      <c r="A12" s="5">
        <v>8</v>
      </c>
      <c r="B12" s="6" t="s">
        <v>16</v>
      </c>
      <c r="C12" s="7">
        <v>450.293498744788</v>
      </c>
      <c r="D12" s="7">
        <v>43.6374</v>
      </c>
      <c r="E12" s="8">
        <f t="shared" si="0"/>
        <v>9.6908794201206732</v>
      </c>
      <c r="F12" s="7">
        <v>259.01</v>
      </c>
      <c r="G12" s="7">
        <v>67.278700000000001</v>
      </c>
      <c r="H12" s="8">
        <f t="shared" si="1"/>
        <v>25.975329137871125</v>
      </c>
      <c r="I12" s="7">
        <f t="shared" si="3"/>
        <v>709.30349874478793</v>
      </c>
      <c r="J12" s="7">
        <f t="shared" si="3"/>
        <v>110.9161</v>
      </c>
      <c r="K12" s="8">
        <f t="shared" si="2"/>
        <v>15.637325939641014</v>
      </c>
    </row>
    <row r="13" spans="1:11" x14ac:dyDescent="0.25">
      <c r="A13" s="5">
        <v>9</v>
      </c>
      <c r="B13" s="6" t="s">
        <v>17</v>
      </c>
      <c r="C13" s="7">
        <v>9.4141173940722425</v>
      </c>
      <c r="D13" s="7">
        <v>0.84050000000000002</v>
      </c>
      <c r="E13" s="8">
        <f t="shared" si="0"/>
        <v>8.9280807198052887</v>
      </c>
      <c r="F13" s="7">
        <v>11.81</v>
      </c>
      <c r="G13" s="7">
        <v>0</v>
      </c>
      <c r="H13" s="8">
        <f t="shared" si="1"/>
        <v>0</v>
      </c>
      <c r="I13" s="7">
        <f t="shared" si="3"/>
        <v>21.224117394072245</v>
      </c>
      <c r="J13" s="7">
        <f t="shared" si="3"/>
        <v>0.84050000000000002</v>
      </c>
      <c r="K13" s="8">
        <f t="shared" si="2"/>
        <v>3.9601175605763759</v>
      </c>
    </row>
    <row r="14" spans="1:11" x14ac:dyDescent="0.25">
      <c r="A14" s="5">
        <v>10</v>
      </c>
      <c r="B14" s="6" t="s">
        <v>18</v>
      </c>
      <c r="C14" s="7">
        <v>98.504567395528596</v>
      </c>
      <c r="D14" s="7">
        <v>15.31</v>
      </c>
      <c r="E14" s="8">
        <f t="shared" si="0"/>
        <v>15.54242651361054</v>
      </c>
      <c r="F14" s="7">
        <v>88.16</v>
      </c>
      <c r="G14" s="7">
        <v>20.14</v>
      </c>
      <c r="H14" s="8">
        <f t="shared" si="1"/>
        <v>22.8448275862069</v>
      </c>
      <c r="I14" s="7">
        <f t="shared" si="3"/>
        <v>186.66456739552859</v>
      </c>
      <c r="J14" s="7">
        <f t="shared" si="3"/>
        <v>35.450000000000003</v>
      </c>
      <c r="K14" s="8">
        <f t="shared" si="2"/>
        <v>18.991285006374049</v>
      </c>
    </row>
    <row r="15" spans="1:11" x14ac:dyDescent="0.25">
      <c r="A15" s="5">
        <v>11</v>
      </c>
      <c r="B15" s="6" t="s">
        <v>19</v>
      </c>
      <c r="C15" s="7">
        <v>20879.913265247262</v>
      </c>
      <c r="D15" s="7">
        <v>5716.8181000000004</v>
      </c>
      <c r="E15" s="8">
        <f t="shared" si="0"/>
        <v>27.379510764132963</v>
      </c>
      <c r="F15" s="7">
        <v>8832.8799999999992</v>
      </c>
      <c r="G15" s="7">
        <v>2964.1792</v>
      </c>
      <c r="H15" s="8">
        <f t="shared" si="1"/>
        <v>33.558467906277457</v>
      </c>
      <c r="I15" s="7">
        <f t="shared" si="3"/>
        <v>29712.793265247259</v>
      </c>
      <c r="J15" s="7">
        <f t="shared" si="3"/>
        <v>8680.9973000000009</v>
      </c>
      <c r="K15" s="8">
        <f t="shared" si="2"/>
        <v>29.216362199623582</v>
      </c>
    </row>
    <row r="16" spans="1:11" x14ac:dyDescent="0.25">
      <c r="A16" s="5">
        <v>12</v>
      </c>
      <c r="B16" s="6" t="s">
        <v>20</v>
      </c>
      <c r="C16" s="7">
        <v>22095.432921338648</v>
      </c>
      <c r="D16" s="7">
        <v>3588.15</v>
      </c>
      <c r="E16" s="8">
        <f t="shared" si="0"/>
        <v>16.239328791493136</v>
      </c>
      <c r="F16" s="7">
        <v>6925.02</v>
      </c>
      <c r="G16" s="7">
        <v>535.22</v>
      </c>
      <c r="H16" s="8">
        <f t="shared" si="1"/>
        <v>7.7287863428553267</v>
      </c>
      <c r="I16" s="7">
        <f t="shared" si="3"/>
        <v>29020.452921338649</v>
      </c>
      <c r="J16" s="7">
        <f t="shared" si="3"/>
        <v>4123.37</v>
      </c>
      <c r="K16" s="8">
        <f t="shared" si="2"/>
        <v>14.208496370392961</v>
      </c>
    </row>
    <row r="17" spans="1:11" x14ac:dyDescent="0.25">
      <c r="A17" s="31" t="s">
        <v>21</v>
      </c>
      <c r="B17" s="32"/>
      <c r="C17" s="9">
        <f>SUM(C5:C16)</f>
        <v>72027.786461716096</v>
      </c>
      <c r="D17" s="9">
        <f>SUM(D5:D16)</f>
        <v>16033.000900000001</v>
      </c>
      <c r="E17" s="10">
        <f t="shared" si="0"/>
        <v>22.259466363750875</v>
      </c>
      <c r="F17" s="9">
        <f>SUM(F5:F16)</f>
        <v>25128.319999999996</v>
      </c>
      <c r="G17" s="9">
        <f>SUM(G5:G16)</f>
        <v>4717.9048000000003</v>
      </c>
      <c r="H17" s="10">
        <f t="shared" si="1"/>
        <v>18.775249598858981</v>
      </c>
      <c r="I17" s="9">
        <f>SUM(I5:I16)</f>
        <v>97156.106461716088</v>
      </c>
      <c r="J17" s="9">
        <f>SUM(J5:J16)</f>
        <v>20750.905699999999</v>
      </c>
      <c r="K17" s="10">
        <f t="shared" si="2"/>
        <v>21.358313394512979</v>
      </c>
    </row>
    <row r="18" spans="1:11" x14ac:dyDescent="0.25">
      <c r="A18" s="5">
        <v>13</v>
      </c>
      <c r="B18" s="6" t="s">
        <v>22</v>
      </c>
      <c r="C18" s="7">
        <v>552.89</v>
      </c>
      <c r="D18" s="7">
        <v>172.32390000000001</v>
      </c>
      <c r="E18" s="8">
        <f t="shared" si="0"/>
        <v>31.167845321854259</v>
      </c>
      <c r="F18" s="7">
        <v>607.64</v>
      </c>
      <c r="G18" s="7">
        <v>88.200299999999999</v>
      </c>
      <c r="H18" s="8">
        <f t="shared" si="1"/>
        <v>14.515222829306827</v>
      </c>
      <c r="I18" s="7">
        <f t="shared" ref="I18:J33" si="4">C18+F18</f>
        <v>1160.53</v>
      </c>
      <c r="J18" s="7">
        <f t="shared" si="4"/>
        <v>260.52420000000001</v>
      </c>
      <c r="K18" s="8">
        <f t="shared" si="2"/>
        <v>22.448726013114698</v>
      </c>
    </row>
    <row r="19" spans="1:11" x14ac:dyDescent="0.25">
      <c r="A19" s="5">
        <v>14</v>
      </c>
      <c r="B19" s="6" t="s">
        <v>23</v>
      </c>
      <c r="C19" s="7">
        <v>0</v>
      </c>
      <c r="D19" s="7">
        <v>0</v>
      </c>
      <c r="E19" s="8" t="str">
        <f t="shared" si="0"/>
        <v>-</v>
      </c>
      <c r="F19" s="7">
        <v>0</v>
      </c>
      <c r="G19" s="7">
        <v>20.782</v>
      </c>
      <c r="H19" s="8" t="str">
        <f t="shared" si="1"/>
        <v>-</v>
      </c>
      <c r="I19" s="7">
        <f t="shared" si="4"/>
        <v>0</v>
      </c>
      <c r="J19" s="7">
        <f t="shared" si="4"/>
        <v>20.782</v>
      </c>
      <c r="K19" s="8" t="str">
        <f t="shared" si="2"/>
        <v>-</v>
      </c>
    </row>
    <row r="20" spans="1:11" x14ac:dyDescent="0.25">
      <c r="A20" s="5">
        <v>15</v>
      </c>
      <c r="B20" s="6" t="s">
        <v>24</v>
      </c>
      <c r="C20" s="7">
        <v>25.71</v>
      </c>
      <c r="D20" s="7">
        <v>0</v>
      </c>
      <c r="E20" s="8">
        <f t="shared" si="0"/>
        <v>0</v>
      </c>
      <c r="F20" s="7">
        <v>14.93</v>
      </c>
      <c r="G20" s="7">
        <v>0</v>
      </c>
      <c r="H20" s="8">
        <f t="shared" si="1"/>
        <v>0</v>
      </c>
      <c r="I20" s="7">
        <f t="shared" si="4"/>
        <v>40.64</v>
      </c>
      <c r="J20" s="7">
        <f t="shared" si="4"/>
        <v>0</v>
      </c>
      <c r="K20" s="8">
        <f t="shared" si="2"/>
        <v>0</v>
      </c>
    </row>
    <row r="21" spans="1:11" x14ac:dyDescent="0.25">
      <c r="A21" s="5">
        <v>16</v>
      </c>
      <c r="B21" s="6" t="s">
        <v>25</v>
      </c>
      <c r="C21" s="7">
        <v>133.44</v>
      </c>
      <c r="D21" s="7">
        <v>17.7212</v>
      </c>
      <c r="E21" s="8">
        <f t="shared" si="0"/>
        <v>13.280275779376499</v>
      </c>
      <c r="F21" s="7">
        <v>79.37</v>
      </c>
      <c r="G21" s="7">
        <v>40.889099999999999</v>
      </c>
      <c r="H21" s="8">
        <f t="shared" si="1"/>
        <v>51.517071941539619</v>
      </c>
      <c r="I21" s="7">
        <f t="shared" si="4"/>
        <v>212.81</v>
      </c>
      <c r="J21" s="7">
        <f t="shared" si="4"/>
        <v>58.610299999999995</v>
      </c>
      <c r="K21" s="8">
        <f t="shared" si="2"/>
        <v>27.541139984023307</v>
      </c>
    </row>
    <row r="22" spans="1:11" x14ac:dyDescent="0.25">
      <c r="A22" s="5">
        <v>17</v>
      </c>
      <c r="B22" s="6" t="s">
        <v>26</v>
      </c>
      <c r="C22" s="7">
        <v>97.55</v>
      </c>
      <c r="D22" s="7">
        <v>27.289899999999999</v>
      </c>
      <c r="E22" s="8">
        <f t="shared" si="0"/>
        <v>27.975294720656077</v>
      </c>
      <c r="F22" s="7">
        <v>71.930000000000007</v>
      </c>
      <c r="G22" s="7">
        <v>3.8138000000000001</v>
      </c>
      <c r="H22" s="8">
        <f t="shared" si="1"/>
        <v>5.3020992631725283</v>
      </c>
      <c r="I22" s="7">
        <f t="shared" si="4"/>
        <v>169.48000000000002</v>
      </c>
      <c r="J22" s="7">
        <f t="shared" si="4"/>
        <v>31.1037</v>
      </c>
      <c r="K22" s="8">
        <f t="shared" si="2"/>
        <v>18.35243096530564</v>
      </c>
    </row>
    <row r="23" spans="1:11" x14ac:dyDescent="0.25">
      <c r="A23" s="5">
        <v>18</v>
      </c>
      <c r="B23" s="6" t="s">
        <v>27</v>
      </c>
      <c r="C23" s="7">
        <v>18.399999999999999</v>
      </c>
      <c r="D23" s="7">
        <v>7.7291999999999996</v>
      </c>
      <c r="E23" s="8">
        <f t="shared" si="0"/>
        <v>42.006521739130434</v>
      </c>
      <c r="F23" s="7">
        <v>13.05</v>
      </c>
      <c r="G23" s="7">
        <v>3.8547000000000002</v>
      </c>
      <c r="H23" s="8">
        <f t="shared" si="1"/>
        <v>29.53793103448276</v>
      </c>
      <c r="I23" s="7">
        <f t="shared" si="4"/>
        <v>31.45</v>
      </c>
      <c r="J23" s="7">
        <f t="shared" si="4"/>
        <v>11.5839</v>
      </c>
      <c r="K23" s="8">
        <f t="shared" si="2"/>
        <v>36.83275039745628</v>
      </c>
    </row>
    <row r="24" spans="1:11" x14ac:dyDescent="0.25">
      <c r="A24" s="5">
        <v>19</v>
      </c>
      <c r="B24" s="6" t="s">
        <v>28</v>
      </c>
      <c r="C24" s="7">
        <v>59.41</v>
      </c>
      <c r="D24" s="7">
        <v>28.154199999999999</v>
      </c>
      <c r="E24" s="8">
        <f t="shared" si="0"/>
        <v>47.389665039555631</v>
      </c>
      <c r="F24" s="7">
        <v>12.84</v>
      </c>
      <c r="G24" s="7">
        <v>0</v>
      </c>
      <c r="H24" s="8">
        <f t="shared" si="1"/>
        <v>0</v>
      </c>
      <c r="I24" s="7">
        <f t="shared" si="4"/>
        <v>72.25</v>
      </c>
      <c r="J24" s="7">
        <f t="shared" si="4"/>
        <v>28.154199999999999</v>
      </c>
      <c r="K24" s="8">
        <f t="shared" si="2"/>
        <v>38.967750865051897</v>
      </c>
    </row>
    <row r="25" spans="1:11" x14ac:dyDescent="0.25">
      <c r="A25" s="5">
        <v>20</v>
      </c>
      <c r="B25" s="6" t="s">
        <v>29</v>
      </c>
      <c r="C25" s="7">
        <v>212.15</v>
      </c>
      <c r="D25" s="7">
        <v>164.78</v>
      </c>
      <c r="E25" s="8">
        <f t="shared" si="0"/>
        <v>77.671458873438596</v>
      </c>
      <c r="F25" s="7">
        <v>56.32</v>
      </c>
      <c r="G25" s="7">
        <v>0.98</v>
      </c>
      <c r="H25" s="8">
        <f t="shared" si="1"/>
        <v>1.7400568181818181</v>
      </c>
      <c r="I25" s="7">
        <f t="shared" si="4"/>
        <v>268.47000000000003</v>
      </c>
      <c r="J25" s="7">
        <f t="shared" si="4"/>
        <v>165.76</v>
      </c>
      <c r="K25" s="8">
        <f t="shared" si="2"/>
        <v>61.742466569821573</v>
      </c>
    </row>
    <row r="26" spans="1:11" x14ac:dyDescent="0.25">
      <c r="A26" s="5">
        <v>21</v>
      </c>
      <c r="B26" s="6" t="s">
        <v>30</v>
      </c>
      <c r="C26" s="7">
        <v>2100.27</v>
      </c>
      <c r="D26" s="7">
        <v>479.7079</v>
      </c>
      <c r="E26" s="8">
        <f t="shared" si="0"/>
        <v>22.840296723754562</v>
      </c>
      <c r="F26" s="7">
        <v>1018.81</v>
      </c>
      <c r="G26" s="7">
        <v>124.9027</v>
      </c>
      <c r="H26" s="8">
        <f t="shared" si="1"/>
        <v>12.259665688401174</v>
      </c>
      <c r="I26" s="7">
        <f t="shared" si="4"/>
        <v>3119.08</v>
      </c>
      <c r="J26" s="7">
        <f t="shared" si="4"/>
        <v>604.61059999999998</v>
      </c>
      <c r="K26" s="8">
        <f t="shared" si="2"/>
        <v>19.384260743552584</v>
      </c>
    </row>
    <row r="27" spans="1:11" x14ac:dyDescent="0.25">
      <c r="A27" s="5">
        <v>22</v>
      </c>
      <c r="B27" s="6" t="s">
        <v>31</v>
      </c>
      <c r="C27" s="7">
        <v>879.74</v>
      </c>
      <c r="D27" s="7">
        <v>178.83</v>
      </c>
      <c r="E27" s="8">
        <f t="shared" si="0"/>
        <v>20.327596789960673</v>
      </c>
      <c r="F27" s="7">
        <v>1420.74</v>
      </c>
      <c r="G27" s="7">
        <v>342.13010000000003</v>
      </c>
      <c r="H27" s="8">
        <f t="shared" si="1"/>
        <v>24.081119698185454</v>
      </c>
      <c r="I27" s="7">
        <f t="shared" si="4"/>
        <v>2300.48</v>
      </c>
      <c r="J27" s="7">
        <f t="shared" si="4"/>
        <v>520.96010000000001</v>
      </c>
      <c r="K27" s="8">
        <f t="shared" si="2"/>
        <v>22.645713068576995</v>
      </c>
    </row>
    <row r="28" spans="1:11" x14ac:dyDescent="0.25">
      <c r="A28" s="5">
        <v>23</v>
      </c>
      <c r="B28" s="6" t="s">
        <v>32</v>
      </c>
      <c r="C28" s="7">
        <v>418.76</v>
      </c>
      <c r="D28" s="7">
        <v>332.71010000000001</v>
      </c>
      <c r="E28" s="8">
        <f t="shared" si="0"/>
        <v>79.451260865412181</v>
      </c>
      <c r="F28" s="7">
        <v>271.17</v>
      </c>
      <c r="G28" s="7">
        <v>7.7507999999999999</v>
      </c>
      <c r="H28" s="8">
        <f t="shared" si="1"/>
        <v>2.8582807832724857</v>
      </c>
      <c r="I28" s="7">
        <f t="shared" si="4"/>
        <v>689.93000000000006</v>
      </c>
      <c r="J28" s="7">
        <f t="shared" si="4"/>
        <v>340.46090000000004</v>
      </c>
      <c r="K28" s="8">
        <f t="shared" si="2"/>
        <v>49.347165654486695</v>
      </c>
    </row>
    <row r="29" spans="1:11" x14ac:dyDescent="0.25">
      <c r="A29" s="5">
        <v>24</v>
      </c>
      <c r="B29" s="6" t="s">
        <v>33</v>
      </c>
      <c r="C29" s="7">
        <v>0.32</v>
      </c>
      <c r="D29" s="7">
        <v>20.7</v>
      </c>
      <c r="E29" s="8">
        <f t="shared" si="0"/>
        <v>6468.7499999999991</v>
      </c>
      <c r="F29" s="7">
        <v>0.91</v>
      </c>
      <c r="G29" s="7">
        <v>8.8099999999999987</v>
      </c>
      <c r="H29" s="8">
        <f t="shared" si="1"/>
        <v>968.13186813186792</v>
      </c>
      <c r="I29" s="7">
        <f t="shared" si="4"/>
        <v>1.23</v>
      </c>
      <c r="J29" s="7">
        <f t="shared" si="4"/>
        <v>29.509999999999998</v>
      </c>
      <c r="K29" s="8">
        <f t="shared" si="2"/>
        <v>2399.1869918699185</v>
      </c>
    </row>
    <row r="30" spans="1:11" x14ac:dyDescent="0.25">
      <c r="A30" s="5">
        <v>25</v>
      </c>
      <c r="B30" s="6" t="s">
        <v>34</v>
      </c>
      <c r="C30" s="7">
        <v>7.64</v>
      </c>
      <c r="D30" s="7">
        <v>314.1388</v>
      </c>
      <c r="E30" s="8">
        <f t="shared" si="0"/>
        <v>4111.7643979057593</v>
      </c>
      <c r="F30" s="7">
        <v>320.64</v>
      </c>
      <c r="G30" s="7">
        <v>0</v>
      </c>
      <c r="H30" s="8">
        <f t="shared" si="1"/>
        <v>0</v>
      </c>
      <c r="I30" s="7">
        <f t="shared" si="4"/>
        <v>328.28</v>
      </c>
      <c r="J30" s="7">
        <f t="shared" si="4"/>
        <v>314.1388</v>
      </c>
      <c r="K30" s="8">
        <f t="shared" si="2"/>
        <v>95.692335810893141</v>
      </c>
    </row>
    <row r="31" spans="1:11" x14ac:dyDescent="0.25">
      <c r="A31" s="5">
        <v>26</v>
      </c>
      <c r="B31" s="6" t="s">
        <v>35</v>
      </c>
      <c r="C31" s="7">
        <v>329.26</v>
      </c>
      <c r="D31" s="7">
        <v>28.871099999999998</v>
      </c>
      <c r="E31" s="8">
        <f t="shared" si="0"/>
        <v>8.7684808358136426</v>
      </c>
      <c r="F31" s="7">
        <v>77.75</v>
      </c>
      <c r="G31" s="7">
        <v>14.649700000000001</v>
      </c>
      <c r="H31" s="8">
        <f t="shared" si="1"/>
        <v>18.842057877813506</v>
      </c>
      <c r="I31" s="7">
        <f t="shared" si="4"/>
        <v>407.01</v>
      </c>
      <c r="J31" s="7">
        <f t="shared" si="4"/>
        <v>43.520800000000001</v>
      </c>
      <c r="K31" s="8">
        <f t="shared" si="2"/>
        <v>10.692808530502937</v>
      </c>
    </row>
    <row r="32" spans="1:11" x14ac:dyDescent="0.25">
      <c r="A32" s="5">
        <v>27</v>
      </c>
      <c r="B32" s="6" t="s">
        <v>36</v>
      </c>
      <c r="C32" s="7">
        <v>1068.33</v>
      </c>
      <c r="D32" s="7">
        <v>574.72</v>
      </c>
      <c r="E32" s="8">
        <f t="shared" si="0"/>
        <v>53.796111688336005</v>
      </c>
      <c r="F32" s="7">
        <v>266.33</v>
      </c>
      <c r="G32" s="7">
        <v>2.12</v>
      </c>
      <c r="H32" s="8">
        <f t="shared" si="1"/>
        <v>0.79600495625727485</v>
      </c>
      <c r="I32" s="7">
        <f t="shared" si="4"/>
        <v>1334.6599999999999</v>
      </c>
      <c r="J32" s="7">
        <f t="shared" si="4"/>
        <v>576.84</v>
      </c>
      <c r="K32" s="8">
        <f t="shared" si="2"/>
        <v>43.219996103876646</v>
      </c>
    </row>
    <row r="33" spans="1:11" x14ac:dyDescent="0.25">
      <c r="A33" s="5">
        <v>28</v>
      </c>
      <c r="B33" s="6" t="s">
        <v>37</v>
      </c>
      <c r="C33" s="7">
        <v>143.41</v>
      </c>
      <c r="D33" s="7">
        <v>99.335981699999707</v>
      </c>
      <c r="E33" s="8">
        <f t="shared" si="0"/>
        <v>69.267123422355283</v>
      </c>
      <c r="F33" s="7">
        <v>294.16000000000003</v>
      </c>
      <c r="G33" s="7">
        <v>224.63466186812499</v>
      </c>
      <c r="H33" s="8">
        <f t="shared" si="1"/>
        <v>76.364788505617682</v>
      </c>
      <c r="I33" s="7">
        <f t="shared" si="4"/>
        <v>437.57000000000005</v>
      </c>
      <c r="J33" s="7">
        <f t="shared" si="4"/>
        <v>323.97064356812473</v>
      </c>
      <c r="K33" s="8">
        <f t="shared" si="2"/>
        <v>74.03858664170869</v>
      </c>
    </row>
    <row r="34" spans="1:11" x14ac:dyDescent="0.25">
      <c r="A34" s="5">
        <v>29</v>
      </c>
      <c r="B34" s="6" t="s">
        <v>38</v>
      </c>
      <c r="C34" s="7">
        <v>0</v>
      </c>
      <c r="D34" s="7">
        <v>0</v>
      </c>
      <c r="E34" s="8" t="str">
        <f t="shared" si="0"/>
        <v>-</v>
      </c>
      <c r="F34" s="7">
        <v>0.44</v>
      </c>
      <c r="G34" s="7">
        <v>2.4500000000000001E-2</v>
      </c>
      <c r="H34" s="8">
        <f t="shared" si="1"/>
        <v>5.5681818181818183</v>
      </c>
      <c r="I34" s="7">
        <f t="shared" ref="I34:J39" si="5">C34+F34</f>
        <v>0.44</v>
      </c>
      <c r="J34" s="7">
        <f t="shared" si="5"/>
        <v>2.4500000000000001E-2</v>
      </c>
      <c r="K34" s="8">
        <f t="shared" si="2"/>
        <v>5.5681818181818183</v>
      </c>
    </row>
    <row r="35" spans="1:11" x14ac:dyDescent="0.25">
      <c r="A35" s="5">
        <v>30</v>
      </c>
      <c r="B35" s="6" t="s">
        <v>39</v>
      </c>
      <c r="C35" s="7">
        <v>165.15</v>
      </c>
      <c r="D35" s="7">
        <v>125.21</v>
      </c>
      <c r="E35" s="8">
        <f t="shared" si="0"/>
        <v>75.815924916742347</v>
      </c>
      <c r="F35" s="7">
        <v>67.099999999999994</v>
      </c>
      <c r="G35" s="7">
        <v>0</v>
      </c>
      <c r="H35" s="8">
        <f t="shared" si="1"/>
        <v>0</v>
      </c>
      <c r="I35" s="7">
        <f t="shared" si="5"/>
        <v>232.25</v>
      </c>
      <c r="J35" s="7">
        <f t="shared" si="5"/>
        <v>125.21</v>
      </c>
      <c r="K35" s="8">
        <f t="shared" si="2"/>
        <v>53.911733046286329</v>
      </c>
    </row>
    <row r="36" spans="1:11" x14ac:dyDescent="0.25">
      <c r="A36" s="5">
        <v>31</v>
      </c>
      <c r="B36" s="6" t="s">
        <v>40</v>
      </c>
      <c r="C36" s="7">
        <v>34.49</v>
      </c>
      <c r="D36" s="7">
        <v>13.71</v>
      </c>
      <c r="E36" s="8">
        <f t="shared" si="0"/>
        <v>39.750652363003766</v>
      </c>
      <c r="F36" s="7">
        <v>2.99</v>
      </c>
      <c r="G36" s="7">
        <v>5.4399999999999995</v>
      </c>
      <c r="H36" s="8">
        <f t="shared" si="1"/>
        <v>181.93979933110364</v>
      </c>
      <c r="I36" s="7">
        <f t="shared" si="5"/>
        <v>37.480000000000004</v>
      </c>
      <c r="J36" s="7">
        <f t="shared" si="5"/>
        <v>19.149999999999999</v>
      </c>
      <c r="K36" s="8">
        <f t="shared" si="2"/>
        <v>51.093916755602983</v>
      </c>
    </row>
    <row r="37" spans="1:11" x14ac:dyDescent="0.25">
      <c r="A37" s="5">
        <v>32</v>
      </c>
      <c r="B37" s="6" t="s">
        <v>41</v>
      </c>
      <c r="C37" s="7">
        <v>69.069999999999993</v>
      </c>
      <c r="D37" s="7">
        <v>91.984999999999999</v>
      </c>
      <c r="E37" s="8">
        <f t="shared" si="0"/>
        <v>133.17648762125381</v>
      </c>
      <c r="F37" s="7">
        <v>70.52</v>
      </c>
      <c r="G37" s="7">
        <v>0</v>
      </c>
      <c r="H37" s="8">
        <f t="shared" si="1"/>
        <v>0</v>
      </c>
      <c r="I37" s="7">
        <f t="shared" si="5"/>
        <v>139.58999999999997</v>
      </c>
      <c r="J37" s="7">
        <f t="shared" si="5"/>
        <v>91.984999999999999</v>
      </c>
      <c r="K37" s="8">
        <f t="shared" si="2"/>
        <v>65.896554194426542</v>
      </c>
    </row>
    <row r="38" spans="1:11" x14ac:dyDescent="0.25">
      <c r="A38" s="5">
        <v>33</v>
      </c>
      <c r="B38" s="6" t="s">
        <v>42</v>
      </c>
      <c r="C38" s="7">
        <v>107.38</v>
      </c>
      <c r="D38" s="7">
        <v>14.4434</v>
      </c>
      <c r="E38" s="8">
        <f t="shared" si="0"/>
        <v>13.450735704972995</v>
      </c>
      <c r="F38" s="7">
        <v>113.21</v>
      </c>
      <c r="G38" s="7">
        <v>126.6309</v>
      </c>
      <c r="H38" s="8">
        <f t="shared" si="1"/>
        <v>111.85487147778466</v>
      </c>
      <c r="I38" s="7">
        <f t="shared" si="5"/>
        <v>220.58999999999997</v>
      </c>
      <c r="J38" s="7">
        <f t="shared" si="5"/>
        <v>141.07429999999999</v>
      </c>
      <c r="K38" s="8">
        <f t="shared" si="2"/>
        <v>63.95317104129834</v>
      </c>
    </row>
    <row r="39" spans="1:11" x14ac:dyDescent="0.25">
      <c r="A39" s="5">
        <v>34</v>
      </c>
      <c r="B39" s="6" t="s">
        <v>43</v>
      </c>
      <c r="C39" s="7">
        <v>53.26</v>
      </c>
      <c r="D39" s="7">
        <v>27.24</v>
      </c>
      <c r="E39" s="8">
        <f t="shared" si="0"/>
        <v>51.145324821629742</v>
      </c>
      <c r="F39" s="7">
        <v>4.5</v>
      </c>
      <c r="G39" s="7">
        <v>0</v>
      </c>
      <c r="H39" s="8">
        <f t="shared" si="1"/>
        <v>0</v>
      </c>
      <c r="I39" s="7">
        <f t="shared" si="5"/>
        <v>57.76</v>
      </c>
      <c r="J39" s="7">
        <f t="shared" si="5"/>
        <v>27.24</v>
      </c>
      <c r="K39" s="8">
        <f t="shared" si="2"/>
        <v>47.160664819944593</v>
      </c>
    </row>
    <row r="40" spans="1:11" x14ac:dyDescent="0.25">
      <c r="A40" s="11" t="s">
        <v>44</v>
      </c>
      <c r="B40" s="12"/>
      <c r="C40" s="9">
        <f>SUM(C18:C39)</f>
        <v>6476.6299999999992</v>
      </c>
      <c r="D40" s="9">
        <f>SUM(D18:D39)</f>
        <v>2719.6006816999998</v>
      </c>
      <c r="E40" s="10">
        <f t="shared" si="0"/>
        <v>41.990984226364645</v>
      </c>
      <c r="F40" s="9">
        <f>SUM(F18:F39)</f>
        <v>4785.3500000000004</v>
      </c>
      <c r="G40" s="9">
        <f>SUM(G18:G39)</f>
        <v>1015.6132618681251</v>
      </c>
      <c r="H40" s="10">
        <f t="shared" si="1"/>
        <v>21.223385162383629</v>
      </c>
      <c r="I40" s="9">
        <f>SUM(I18:I39)</f>
        <v>11261.980000000001</v>
      </c>
      <c r="J40" s="9">
        <f>SUM(J18:J39)</f>
        <v>3735.2139435681247</v>
      </c>
      <c r="K40" s="10">
        <f t="shared" si="2"/>
        <v>33.166582994891876</v>
      </c>
    </row>
    <row r="41" spans="1:11" x14ac:dyDescent="0.25">
      <c r="A41" s="11" t="s">
        <v>45</v>
      </c>
      <c r="B41" s="12"/>
      <c r="C41" s="9">
        <f>C40+C17</f>
        <v>78504.4164617161</v>
      </c>
      <c r="D41" s="9">
        <f>D40+D17</f>
        <v>18752.601581700001</v>
      </c>
      <c r="E41" s="10">
        <f t="shared" si="0"/>
        <v>23.887320518897177</v>
      </c>
      <c r="F41" s="9">
        <f>F40+F17</f>
        <v>29913.67</v>
      </c>
      <c r="G41" s="9">
        <f>G40+G17</f>
        <v>5733.5180618681252</v>
      </c>
      <c r="H41" s="10">
        <f t="shared" si="1"/>
        <v>19.166882772552235</v>
      </c>
      <c r="I41" s="9">
        <f>I40+I17</f>
        <v>108418.08646171608</v>
      </c>
      <c r="J41" s="9">
        <f>J40+J17</f>
        <v>24486.119643568123</v>
      </c>
      <c r="K41" s="10">
        <f t="shared" si="2"/>
        <v>22.584902983151718</v>
      </c>
    </row>
    <row r="42" spans="1:11" x14ac:dyDescent="0.25">
      <c r="A42" s="5">
        <v>35</v>
      </c>
      <c r="B42" s="6" t="s">
        <v>46</v>
      </c>
      <c r="C42" s="7">
        <v>13588.79</v>
      </c>
      <c r="D42" s="7">
        <v>3324.07</v>
      </c>
      <c r="E42" s="8">
        <f t="shared" si="0"/>
        <v>24.4618542195442</v>
      </c>
      <c r="F42" s="7">
        <v>2169.59</v>
      </c>
      <c r="G42" s="7">
        <v>300.81849999999997</v>
      </c>
      <c r="H42" s="8">
        <f t="shared" si="1"/>
        <v>13.865223383219869</v>
      </c>
      <c r="I42" s="7">
        <f t="shared" ref="I42:J42" si="6">C42+F42</f>
        <v>15758.380000000001</v>
      </c>
      <c r="J42" s="7">
        <f t="shared" si="6"/>
        <v>3624.8885</v>
      </c>
      <c r="K42" s="8">
        <f t="shared" si="2"/>
        <v>23.00292606219675</v>
      </c>
    </row>
    <row r="43" spans="1:11" x14ac:dyDescent="0.25">
      <c r="A43" s="11" t="s">
        <v>47</v>
      </c>
      <c r="B43" s="12"/>
      <c r="C43" s="9">
        <f>C42</f>
        <v>13588.79</v>
      </c>
      <c r="D43" s="9">
        <f>D42</f>
        <v>3324.07</v>
      </c>
      <c r="E43" s="10">
        <f t="shared" si="0"/>
        <v>24.4618542195442</v>
      </c>
      <c r="F43" s="9">
        <f>F42</f>
        <v>2169.59</v>
      </c>
      <c r="G43" s="9">
        <f>G42</f>
        <v>300.81849999999997</v>
      </c>
      <c r="H43" s="10">
        <f t="shared" si="1"/>
        <v>13.865223383219869</v>
      </c>
      <c r="I43" s="9">
        <f>I42</f>
        <v>15758.380000000001</v>
      </c>
      <c r="J43" s="9">
        <f>J42</f>
        <v>3624.8885</v>
      </c>
      <c r="K43" s="10">
        <f t="shared" si="2"/>
        <v>23.00292606219675</v>
      </c>
    </row>
    <row r="44" spans="1:11" x14ac:dyDescent="0.25">
      <c r="A44" s="5">
        <v>36</v>
      </c>
      <c r="B44" s="6" t="s">
        <v>48</v>
      </c>
      <c r="C44" s="13">
        <v>8050.0637259725463</v>
      </c>
      <c r="D44" s="7">
        <v>4231.3182999999999</v>
      </c>
      <c r="E44" s="14">
        <f t="shared" si="0"/>
        <v>52.562544149162058</v>
      </c>
      <c r="F44" s="13">
        <v>2573.8997339866237</v>
      </c>
      <c r="G44" s="7">
        <v>1199.3182999999999</v>
      </c>
      <c r="H44" s="14">
        <f t="shared" si="1"/>
        <v>46.595377596252263</v>
      </c>
      <c r="I44" s="7">
        <f t="shared" ref="I44:J47" si="7">C44+F44</f>
        <v>10623.96345995917</v>
      </c>
      <c r="J44" s="7">
        <f t="shared" si="7"/>
        <v>5430.6365999999998</v>
      </c>
      <c r="K44" s="14">
        <f t="shared" si="2"/>
        <v>51.116860675091885</v>
      </c>
    </row>
    <row r="45" spans="1:11" x14ac:dyDescent="0.25">
      <c r="A45" s="5">
        <v>37</v>
      </c>
      <c r="B45" s="6" t="s">
        <v>49</v>
      </c>
      <c r="C45" s="13">
        <v>2127.5246537801368</v>
      </c>
      <c r="D45" s="7">
        <v>434.5992</v>
      </c>
      <c r="E45" s="14">
        <f t="shared" si="0"/>
        <v>20.427457760727432</v>
      </c>
      <c r="F45" s="13">
        <v>940.59819087416679</v>
      </c>
      <c r="G45" s="7">
        <v>334.9128</v>
      </c>
      <c r="H45" s="14">
        <f t="shared" si="1"/>
        <v>35.606362339347157</v>
      </c>
      <c r="I45" s="7">
        <f t="shared" si="7"/>
        <v>3068.1228446543037</v>
      </c>
      <c r="J45" s="7">
        <f t="shared" si="7"/>
        <v>769.51199999999994</v>
      </c>
      <c r="K45" s="14">
        <f t="shared" si="2"/>
        <v>25.08087319061384</v>
      </c>
    </row>
    <row r="46" spans="1:11" x14ac:dyDescent="0.25">
      <c r="A46" s="5">
        <v>38</v>
      </c>
      <c r="B46" s="6" t="s">
        <v>50</v>
      </c>
      <c r="C46" s="13">
        <v>3997.0081256686321</v>
      </c>
      <c r="D46" s="7">
        <v>1085.6300000000001</v>
      </c>
      <c r="E46" s="14">
        <f t="shared" si="0"/>
        <v>27.161065623763086</v>
      </c>
      <c r="F46" s="13">
        <v>767.9830732867805</v>
      </c>
      <c r="G46" s="7">
        <v>177.84</v>
      </c>
      <c r="H46" s="14">
        <f t="shared" si="1"/>
        <v>23.156760374794217</v>
      </c>
      <c r="I46" s="7">
        <f t="shared" si="7"/>
        <v>4764.991198955413</v>
      </c>
      <c r="J46" s="7">
        <f t="shared" si="7"/>
        <v>1263.47</v>
      </c>
      <c r="K46" s="14">
        <f t="shared" si="2"/>
        <v>26.515683812322244</v>
      </c>
    </row>
    <row r="47" spans="1:11" x14ac:dyDescent="0.25">
      <c r="A47" s="5">
        <v>39</v>
      </c>
      <c r="B47" s="6" t="s">
        <v>51</v>
      </c>
      <c r="C47" s="13">
        <v>4123.2873318985548</v>
      </c>
      <c r="D47" s="7">
        <v>1069.24</v>
      </c>
      <c r="E47" s="14">
        <f t="shared" si="0"/>
        <v>25.931736353373942</v>
      </c>
      <c r="F47" s="13">
        <v>1711.6149033826623</v>
      </c>
      <c r="G47" s="7">
        <v>214.29</v>
      </c>
      <c r="H47" s="14">
        <f t="shared" si="1"/>
        <v>12.519755441279399</v>
      </c>
      <c r="I47" s="7">
        <f t="shared" si="7"/>
        <v>5834.9022352812171</v>
      </c>
      <c r="J47" s="7">
        <f t="shared" si="7"/>
        <v>1283.53</v>
      </c>
      <c r="K47" s="14">
        <f t="shared" si="2"/>
        <v>21.997455111398956</v>
      </c>
    </row>
    <row r="48" spans="1:11" x14ac:dyDescent="0.25">
      <c r="A48" s="11" t="s">
        <v>52</v>
      </c>
      <c r="B48" s="12"/>
      <c r="C48" s="9">
        <f>SUM(C44:C47)</f>
        <v>18297.883837319871</v>
      </c>
      <c r="D48" s="9">
        <f>SUM(D44:D47)</f>
        <v>6820.7874999999995</v>
      </c>
      <c r="E48" s="10">
        <f t="shared" si="0"/>
        <v>37.276373380885204</v>
      </c>
      <c r="F48" s="9">
        <f>SUM(F44:F47)</f>
        <v>5994.0959015302333</v>
      </c>
      <c r="G48" s="9">
        <f>SUM(G44:G47)</f>
        <v>1926.3610999999999</v>
      </c>
      <c r="H48" s="10">
        <f t="shared" si="1"/>
        <v>32.137642300788329</v>
      </c>
      <c r="I48" s="9">
        <f>SUM(I44:I47)</f>
        <v>24291.979738850103</v>
      </c>
      <c r="J48" s="9">
        <f>SUM(J44:J47)</f>
        <v>8747.1486000000004</v>
      </c>
      <c r="K48" s="10">
        <f t="shared" si="2"/>
        <v>36.008380930808649</v>
      </c>
    </row>
    <row r="49" spans="1:11" x14ac:dyDescent="0.25">
      <c r="A49" s="5">
        <v>40</v>
      </c>
      <c r="B49" s="6" t="s">
        <v>53</v>
      </c>
      <c r="C49" s="13">
        <v>0</v>
      </c>
      <c r="D49" s="7">
        <v>0</v>
      </c>
      <c r="E49" s="14" t="str">
        <f t="shared" si="0"/>
        <v>-</v>
      </c>
      <c r="F49" s="13">
        <v>0</v>
      </c>
      <c r="G49" s="7">
        <v>0.44</v>
      </c>
      <c r="H49" s="14" t="str">
        <f t="shared" si="1"/>
        <v>-</v>
      </c>
      <c r="I49" s="7">
        <f t="shared" ref="I49:J51" si="8">C49+F49</f>
        <v>0</v>
      </c>
      <c r="J49" s="7">
        <f t="shared" si="8"/>
        <v>0.44</v>
      </c>
      <c r="K49" s="14" t="str">
        <f t="shared" si="2"/>
        <v>-</v>
      </c>
    </row>
    <row r="50" spans="1:11" x14ac:dyDescent="0.25">
      <c r="A50" s="5">
        <v>41</v>
      </c>
      <c r="B50" s="15" t="s">
        <v>54</v>
      </c>
      <c r="C50" s="13">
        <v>0</v>
      </c>
      <c r="D50" s="7">
        <v>0</v>
      </c>
      <c r="E50" s="14" t="str">
        <f t="shared" si="0"/>
        <v>-</v>
      </c>
      <c r="F50" s="13">
        <v>0</v>
      </c>
      <c r="G50" s="7">
        <v>48.463700000000003</v>
      </c>
      <c r="H50" s="14" t="str">
        <f t="shared" si="1"/>
        <v>-</v>
      </c>
      <c r="I50" s="7">
        <f t="shared" si="8"/>
        <v>0</v>
      </c>
      <c r="J50" s="7">
        <f t="shared" si="8"/>
        <v>48.463700000000003</v>
      </c>
      <c r="K50" s="14" t="str">
        <f t="shared" si="2"/>
        <v>-</v>
      </c>
    </row>
    <row r="51" spans="1:11" x14ac:dyDescent="0.25">
      <c r="A51" s="5">
        <v>42</v>
      </c>
      <c r="B51" s="15" t="s">
        <v>55</v>
      </c>
      <c r="C51" s="13">
        <v>0</v>
      </c>
      <c r="D51" s="7">
        <v>0</v>
      </c>
      <c r="E51" s="14" t="str">
        <f t="shared" si="0"/>
        <v>-</v>
      </c>
      <c r="F51" s="13">
        <v>0</v>
      </c>
      <c r="G51" s="7">
        <v>0</v>
      </c>
      <c r="H51" s="14" t="str">
        <f t="shared" si="1"/>
        <v>-</v>
      </c>
      <c r="I51" s="7">
        <f t="shared" si="8"/>
        <v>0</v>
      </c>
      <c r="J51" s="7">
        <f t="shared" si="8"/>
        <v>0</v>
      </c>
      <c r="K51" s="14" t="str">
        <f t="shared" si="2"/>
        <v>-</v>
      </c>
    </row>
    <row r="52" spans="1:11" x14ac:dyDescent="0.25">
      <c r="A52" s="28" t="s">
        <v>56</v>
      </c>
      <c r="B52" s="29"/>
      <c r="C52" s="9">
        <f>SUM(C49:C51)</f>
        <v>0</v>
      </c>
      <c r="D52" s="9">
        <f>SUM(D49:D51)</f>
        <v>0</v>
      </c>
      <c r="E52" s="10" t="str">
        <f t="shared" si="0"/>
        <v>-</v>
      </c>
      <c r="F52" s="9">
        <f>SUM(F49:F51)</f>
        <v>0</v>
      </c>
      <c r="G52" s="9">
        <f>SUM(G49:G51)</f>
        <v>48.903700000000001</v>
      </c>
      <c r="H52" s="10" t="str">
        <f t="shared" si="1"/>
        <v>-</v>
      </c>
      <c r="I52" s="9">
        <f>SUM(I49:I51)</f>
        <v>0</v>
      </c>
      <c r="J52" s="9">
        <f>SUM(J49:J51)</f>
        <v>48.903700000000001</v>
      </c>
      <c r="K52" s="10" t="str">
        <f t="shared" si="2"/>
        <v>-</v>
      </c>
    </row>
    <row r="53" spans="1:11" x14ac:dyDescent="0.25">
      <c r="A53" s="5">
        <v>43</v>
      </c>
      <c r="B53" s="15" t="s">
        <v>57</v>
      </c>
      <c r="C53" s="13">
        <v>0</v>
      </c>
      <c r="D53" s="7">
        <v>0</v>
      </c>
      <c r="E53" s="14" t="str">
        <f t="shared" si="0"/>
        <v>-</v>
      </c>
      <c r="F53" s="13">
        <v>0</v>
      </c>
      <c r="G53" s="7">
        <v>0</v>
      </c>
      <c r="H53" s="14" t="str">
        <f t="shared" si="1"/>
        <v>-</v>
      </c>
      <c r="I53" s="7">
        <f t="shared" ref="I53:J55" si="9">C53+F53</f>
        <v>0</v>
      </c>
      <c r="J53" s="7">
        <f t="shared" si="9"/>
        <v>0</v>
      </c>
      <c r="K53" s="14" t="str">
        <f t="shared" si="2"/>
        <v>-</v>
      </c>
    </row>
    <row r="54" spans="1:11" x14ac:dyDescent="0.25">
      <c r="A54" s="5">
        <v>44</v>
      </c>
      <c r="B54" s="15" t="s">
        <v>58</v>
      </c>
      <c r="C54" s="13">
        <v>0</v>
      </c>
      <c r="D54" s="7">
        <v>0</v>
      </c>
      <c r="E54" s="14" t="str">
        <f t="shared" si="0"/>
        <v>-</v>
      </c>
      <c r="F54" s="13">
        <v>0</v>
      </c>
      <c r="G54" s="7">
        <v>0</v>
      </c>
      <c r="H54" s="14" t="str">
        <f t="shared" si="1"/>
        <v>-</v>
      </c>
      <c r="I54" s="7">
        <f t="shared" si="9"/>
        <v>0</v>
      </c>
      <c r="J54" s="7">
        <f t="shared" si="9"/>
        <v>0</v>
      </c>
      <c r="K54" s="14" t="str">
        <f t="shared" si="2"/>
        <v>-</v>
      </c>
    </row>
    <row r="55" spans="1:11" x14ac:dyDescent="0.25">
      <c r="A55" s="5">
        <v>45</v>
      </c>
      <c r="B55" s="15" t="s">
        <v>59</v>
      </c>
      <c r="C55" s="13">
        <v>0</v>
      </c>
      <c r="D55" s="7">
        <v>0</v>
      </c>
      <c r="E55" s="14" t="str">
        <f t="shared" si="0"/>
        <v>-</v>
      </c>
      <c r="F55" s="13">
        <v>0</v>
      </c>
      <c r="G55" s="7">
        <v>0</v>
      </c>
      <c r="H55" s="14" t="str">
        <f t="shared" si="1"/>
        <v>-</v>
      </c>
      <c r="I55" s="7">
        <f t="shared" si="9"/>
        <v>0</v>
      </c>
      <c r="J55" s="7">
        <f t="shared" si="9"/>
        <v>0</v>
      </c>
      <c r="K55" s="14" t="str">
        <f t="shared" si="2"/>
        <v>-</v>
      </c>
    </row>
    <row r="56" spans="1:11" x14ac:dyDescent="0.25">
      <c r="A56" s="28" t="s">
        <v>60</v>
      </c>
      <c r="B56" s="29"/>
      <c r="C56" s="9">
        <f>SUM(C53:C55)</f>
        <v>0</v>
      </c>
      <c r="D56" s="9">
        <f>SUM(D53:D55)</f>
        <v>0</v>
      </c>
      <c r="E56" s="10" t="str">
        <f t="shared" si="0"/>
        <v>-</v>
      </c>
      <c r="F56" s="9">
        <f>SUM(F53:F55)</f>
        <v>0</v>
      </c>
      <c r="G56" s="9">
        <f>SUM(G53:G55)</f>
        <v>0</v>
      </c>
      <c r="H56" s="10" t="str">
        <f t="shared" si="1"/>
        <v>-</v>
      </c>
      <c r="I56" s="9">
        <f>SUM(I53:I55)</f>
        <v>0</v>
      </c>
      <c r="J56" s="9">
        <f>SUM(J53:J55)</f>
        <v>0</v>
      </c>
      <c r="K56" s="10" t="str">
        <f t="shared" si="2"/>
        <v>-</v>
      </c>
    </row>
    <row r="57" spans="1:11" x14ac:dyDescent="0.25">
      <c r="A57" s="5">
        <v>46</v>
      </c>
      <c r="B57" s="6" t="s">
        <v>61</v>
      </c>
      <c r="C57" s="13">
        <v>24.373328900470693</v>
      </c>
      <c r="D57" s="7">
        <v>0</v>
      </c>
      <c r="E57" s="14">
        <f t="shared" si="0"/>
        <v>0</v>
      </c>
      <c r="F57" s="13">
        <v>0.23</v>
      </c>
      <c r="G57" s="7">
        <v>0</v>
      </c>
      <c r="H57" s="14">
        <f t="shared" si="1"/>
        <v>0</v>
      </c>
      <c r="I57" s="7">
        <f t="shared" ref="I57:J58" si="10">C57+F57</f>
        <v>24.603328900470693</v>
      </c>
      <c r="J57" s="7">
        <f t="shared" si="10"/>
        <v>0</v>
      </c>
      <c r="K57" s="14">
        <f t="shared" si="2"/>
        <v>0</v>
      </c>
    </row>
    <row r="58" spans="1:11" x14ac:dyDescent="0.25">
      <c r="A58" s="5">
        <v>47</v>
      </c>
      <c r="B58" s="6" t="s">
        <v>62</v>
      </c>
      <c r="C58" s="16">
        <v>6.9816063348416399</v>
      </c>
      <c r="D58" s="16">
        <v>0</v>
      </c>
      <c r="E58" s="17">
        <f t="shared" si="0"/>
        <v>0</v>
      </c>
      <c r="F58" s="13">
        <v>0</v>
      </c>
      <c r="G58" s="7">
        <v>0</v>
      </c>
      <c r="H58" s="14" t="str">
        <f t="shared" si="1"/>
        <v>-</v>
      </c>
      <c r="I58" s="7">
        <f t="shared" si="10"/>
        <v>6.9816063348416399</v>
      </c>
      <c r="J58" s="7">
        <f t="shared" si="10"/>
        <v>0</v>
      </c>
      <c r="K58" s="14">
        <f t="shared" si="2"/>
        <v>0</v>
      </c>
    </row>
    <row r="59" spans="1:11" x14ac:dyDescent="0.25">
      <c r="A59" s="11" t="s">
        <v>63</v>
      </c>
      <c r="B59" s="12"/>
      <c r="C59" s="9">
        <f>SUM(C57:C58)</f>
        <v>31.354935235312333</v>
      </c>
      <c r="D59" s="9">
        <f>SUM(D57:D58)</f>
        <v>0</v>
      </c>
      <c r="E59" s="10">
        <f t="shared" si="0"/>
        <v>0</v>
      </c>
      <c r="F59" s="9">
        <f>SUM(F57:F58)</f>
        <v>0.23</v>
      </c>
      <c r="G59" s="9">
        <f>SUM(G57:G58)</f>
        <v>0</v>
      </c>
      <c r="H59" s="10">
        <f t="shared" si="1"/>
        <v>0</v>
      </c>
      <c r="I59" s="9">
        <f>SUM(I57:I58)</f>
        <v>31.584935235312333</v>
      </c>
      <c r="J59" s="9">
        <f>SUM(J57:J58)</f>
        <v>0</v>
      </c>
      <c r="K59" s="10">
        <f t="shared" si="2"/>
        <v>0</v>
      </c>
    </row>
    <row r="60" spans="1:11" x14ac:dyDescent="0.25">
      <c r="A60" s="18" t="s">
        <v>64</v>
      </c>
      <c r="B60" s="19"/>
      <c r="C60" s="20">
        <f>C59+C56+C52+C48+C43+C41</f>
        <v>110422.44523427129</v>
      </c>
      <c r="D60" s="20">
        <f>D59+D56+D52+D48+D43+D41</f>
        <v>28897.459081699999</v>
      </c>
      <c r="E60" s="21">
        <f t="shared" si="0"/>
        <v>26.169914115188629</v>
      </c>
      <c r="F60" s="20">
        <f>F59+F56+F52+F48+F43+F41</f>
        <v>38077.585901530234</v>
      </c>
      <c r="G60" s="20">
        <f>G59+G56+G52+G48+G43+G41</f>
        <v>8009.6013618681245</v>
      </c>
      <c r="H60" s="21">
        <f t="shared" si="1"/>
        <v>21.034950541720768</v>
      </c>
      <c r="I60" s="20">
        <f>I59+I56+I52+I48+I43+I41</f>
        <v>148500.03113580152</v>
      </c>
      <c r="J60" s="20">
        <f>J59+J56+J52+J48+J43+J41</f>
        <v>36907.060443568123</v>
      </c>
      <c r="K60" s="21">
        <f t="shared" si="2"/>
        <v>24.853234144992911</v>
      </c>
    </row>
    <row r="61" spans="1:11" s="23" customFormat="1" x14ac:dyDescent="0.25">
      <c r="A61" s="22"/>
      <c r="B61" s="22"/>
      <c r="C61" s="22">
        <v>110422.45641888033</v>
      </c>
      <c r="D61" s="22"/>
      <c r="E61" s="22"/>
      <c r="F61" s="22">
        <v>38077.543599999983</v>
      </c>
      <c r="G61" s="22"/>
      <c r="H61" s="22"/>
      <c r="I61" s="22">
        <f>C61+F61</f>
        <v>148500.00001888032</v>
      </c>
      <c r="J61" s="22"/>
      <c r="K61" s="22"/>
    </row>
    <row r="69" spans="3:15" x14ac:dyDescent="0.25"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</row>
  </sheetData>
  <mergeCells count="10">
    <mergeCell ref="A1:K1"/>
    <mergeCell ref="A52:B52"/>
    <mergeCell ref="A56:B56"/>
    <mergeCell ref="A2:K2"/>
    <mergeCell ref="A17:B17"/>
    <mergeCell ref="A3:A4"/>
    <mergeCell ref="B3:B4"/>
    <mergeCell ref="C3:E3"/>
    <mergeCell ref="F3:H3"/>
    <mergeCell ref="I3:K3"/>
  </mergeCells>
  <printOptions horizontalCentered="1"/>
  <pageMargins left="0.19685039370078741" right="0.19685039370078741" top="0.78740157480314965" bottom="0.78740157480314965" header="0.31496062992125984" footer="0.31496062992125984"/>
  <pageSetup scale="73" orientation="portrait" r:id="rId1"/>
  <headerFooter>
    <oddFooter>&amp;C&amp;"Arial,Regular"&amp;10&amp;P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17.PS Ach</vt:lpstr>
      <vt:lpstr>'17.PS Ach'!Print_Area</vt:lpstr>
      <vt:lpstr>'17.PS Ach'!Print_Titles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Nadeem Anwar Ansari</cp:lastModifiedBy>
  <dcterms:created xsi:type="dcterms:W3CDTF">2021-09-24T06:41:07Z</dcterms:created>
  <dcterms:modified xsi:type="dcterms:W3CDTF">2021-09-24T07:53:02Z</dcterms:modified>
</cp:coreProperties>
</file>