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d39470\Desktop\Portal Data_220\Lead Bank Scheme_Achievements\"/>
    </mc:Choice>
  </mc:AlternateContent>
  <xr:revisionPtr revIDLastSave="0" documentId="13_ncr:1_{0250A1D7-18AD-4E7E-99A6-C72D56F789D7}" xr6:coauthVersionLast="45" xr6:coauthVersionMax="45" xr10:uidLastSave="{00000000-0000-0000-0000-000000000000}"/>
  <bookViews>
    <workbookView xWindow="-120" yWindow="-120" windowWidth="24240" windowHeight="13140" xr2:uid="{8FBB339D-7BC3-43B3-BBE4-AAAB5E782CCB}"/>
  </bookViews>
  <sheets>
    <sheet name="Agri" sheetId="1" r:id="rId1"/>
  </sheets>
  <externalReferences>
    <externalReference r:id="rId2"/>
  </externalReferences>
  <definedNames>
    <definedName name="_xlnm.Print_Area" localSheetId="0">Agri!$A$1:$K$59</definedName>
    <definedName name="_xlnm.Print_Titles" localSheetId="0">Agri!$A:$B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8" i="1" l="1"/>
  <c r="F59" i="1" s="1"/>
  <c r="I57" i="1"/>
  <c r="I58" i="1" s="1"/>
  <c r="H57" i="1"/>
  <c r="G57" i="1"/>
  <c r="J57" i="1" s="1"/>
  <c r="E57" i="1"/>
  <c r="D57" i="1"/>
  <c r="D58" i="1" s="1"/>
  <c r="F56" i="1"/>
  <c r="C56" i="1"/>
  <c r="I55" i="1"/>
  <c r="H55" i="1"/>
  <c r="G55" i="1"/>
  <c r="J55" i="1" s="1"/>
  <c r="K55" i="1" s="1"/>
  <c r="E55" i="1"/>
  <c r="D55" i="1"/>
  <c r="I54" i="1"/>
  <c r="G54" i="1"/>
  <c r="H54" i="1" s="1"/>
  <c r="D54" i="1"/>
  <c r="E54" i="1" s="1"/>
  <c r="I53" i="1"/>
  <c r="I56" i="1" s="1"/>
  <c r="H53" i="1"/>
  <c r="G53" i="1"/>
  <c r="E53" i="1"/>
  <c r="D53" i="1"/>
  <c r="D56" i="1" s="1"/>
  <c r="E56" i="1" s="1"/>
  <c r="D52" i="1"/>
  <c r="E52" i="1" s="1"/>
  <c r="J51" i="1"/>
  <c r="K51" i="1" s="1"/>
  <c r="I51" i="1"/>
  <c r="G51" i="1"/>
  <c r="G52" i="1" s="1"/>
  <c r="H52" i="1" s="1"/>
  <c r="E51" i="1"/>
  <c r="D51" i="1"/>
  <c r="I50" i="1"/>
  <c r="G50" i="1"/>
  <c r="H50" i="1" s="1"/>
  <c r="E50" i="1"/>
  <c r="D50" i="1"/>
  <c r="J50" i="1" s="1"/>
  <c r="K50" i="1" s="1"/>
  <c r="J49" i="1"/>
  <c r="K49" i="1" s="1"/>
  <c r="I49" i="1"/>
  <c r="I52" i="1" s="1"/>
  <c r="H49" i="1"/>
  <c r="G49" i="1"/>
  <c r="D49" i="1"/>
  <c r="E49" i="1" s="1"/>
  <c r="I48" i="1"/>
  <c r="G48" i="1"/>
  <c r="H48" i="1" s="1"/>
  <c r="K47" i="1"/>
  <c r="J47" i="1"/>
  <c r="I47" i="1"/>
  <c r="H47" i="1"/>
  <c r="G47" i="1"/>
  <c r="E47" i="1"/>
  <c r="D47" i="1"/>
  <c r="I46" i="1"/>
  <c r="G46" i="1"/>
  <c r="H46" i="1" s="1"/>
  <c r="D46" i="1"/>
  <c r="E46" i="1" s="1"/>
  <c r="I45" i="1"/>
  <c r="H45" i="1"/>
  <c r="G45" i="1"/>
  <c r="E45" i="1"/>
  <c r="D45" i="1"/>
  <c r="J45" i="1" s="1"/>
  <c r="K45" i="1" s="1"/>
  <c r="I44" i="1"/>
  <c r="H44" i="1"/>
  <c r="G44" i="1"/>
  <c r="D44" i="1"/>
  <c r="E44" i="1" s="1"/>
  <c r="G43" i="1"/>
  <c r="H43" i="1" s="1"/>
  <c r="I42" i="1"/>
  <c r="I43" i="1" s="1"/>
  <c r="G42" i="1"/>
  <c r="H42" i="1" s="1"/>
  <c r="E42" i="1"/>
  <c r="D42" i="1"/>
  <c r="D43" i="1" s="1"/>
  <c r="E43" i="1" s="1"/>
  <c r="K39" i="1"/>
  <c r="J39" i="1"/>
  <c r="I39" i="1"/>
  <c r="H39" i="1"/>
  <c r="G39" i="1"/>
  <c r="E39" i="1"/>
  <c r="D39" i="1"/>
  <c r="I38" i="1"/>
  <c r="G38" i="1"/>
  <c r="H38" i="1" s="1"/>
  <c r="D38" i="1"/>
  <c r="E38" i="1" s="1"/>
  <c r="I37" i="1"/>
  <c r="H37" i="1"/>
  <c r="G37" i="1"/>
  <c r="E37" i="1"/>
  <c r="D37" i="1"/>
  <c r="J37" i="1" s="1"/>
  <c r="K37" i="1" s="1"/>
  <c r="I36" i="1"/>
  <c r="H36" i="1"/>
  <c r="G36" i="1"/>
  <c r="D36" i="1"/>
  <c r="E36" i="1" s="1"/>
  <c r="J35" i="1"/>
  <c r="K35" i="1" s="1"/>
  <c r="I35" i="1"/>
  <c r="G35" i="1"/>
  <c r="H35" i="1" s="1"/>
  <c r="E35" i="1"/>
  <c r="D35" i="1"/>
  <c r="I34" i="1"/>
  <c r="G34" i="1"/>
  <c r="H34" i="1" s="1"/>
  <c r="E34" i="1"/>
  <c r="D34" i="1"/>
  <c r="J34" i="1" s="1"/>
  <c r="K34" i="1" s="1"/>
  <c r="J33" i="1"/>
  <c r="K33" i="1" s="1"/>
  <c r="I33" i="1"/>
  <c r="H33" i="1"/>
  <c r="G33" i="1"/>
  <c r="D33" i="1"/>
  <c r="E33" i="1" s="1"/>
  <c r="I32" i="1"/>
  <c r="G32" i="1"/>
  <c r="H32" i="1" s="1"/>
  <c r="D32" i="1"/>
  <c r="J32" i="1" s="1"/>
  <c r="K32" i="1" s="1"/>
  <c r="K31" i="1"/>
  <c r="J31" i="1"/>
  <c r="I31" i="1"/>
  <c r="H31" i="1"/>
  <c r="G31" i="1"/>
  <c r="E31" i="1"/>
  <c r="D31" i="1"/>
  <c r="I30" i="1"/>
  <c r="G30" i="1"/>
  <c r="H30" i="1" s="1"/>
  <c r="D30" i="1"/>
  <c r="E30" i="1" s="1"/>
  <c r="I29" i="1"/>
  <c r="H29" i="1"/>
  <c r="G29" i="1"/>
  <c r="D29" i="1"/>
  <c r="J29" i="1" s="1"/>
  <c r="K29" i="1" s="1"/>
  <c r="J28" i="1"/>
  <c r="K28" i="1" s="1"/>
  <c r="I28" i="1"/>
  <c r="G28" i="1"/>
  <c r="H28" i="1" s="1"/>
  <c r="E28" i="1"/>
  <c r="D28" i="1"/>
  <c r="I27" i="1"/>
  <c r="G27" i="1"/>
  <c r="H27" i="1" s="1"/>
  <c r="E27" i="1"/>
  <c r="D27" i="1"/>
  <c r="J27" i="1" s="1"/>
  <c r="K27" i="1" s="1"/>
  <c r="J26" i="1"/>
  <c r="K26" i="1" s="1"/>
  <c r="I26" i="1"/>
  <c r="H26" i="1"/>
  <c r="G26" i="1"/>
  <c r="D26" i="1"/>
  <c r="E26" i="1" s="1"/>
  <c r="I25" i="1"/>
  <c r="G25" i="1"/>
  <c r="H25" i="1" s="1"/>
  <c r="D25" i="1"/>
  <c r="J25" i="1" s="1"/>
  <c r="K25" i="1" s="1"/>
  <c r="K24" i="1"/>
  <c r="J24" i="1"/>
  <c r="I24" i="1"/>
  <c r="H24" i="1"/>
  <c r="G24" i="1"/>
  <c r="E24" i="1"/>
  <c r="D24" i="1"/>
  <c r="I23" i="1"/>
  <c r="G23" i="1"/>
  <c r="H23" i="1" s="1"/>
  <c r="D23" i="1"/>
  <c r="E23" i="1" s="1"/>
  <c r="I22" i="1"/>
  <c r="H22" i="1"/>
  <c r="G22" i="1"/>
  <c r="E22" i="1"/>
  <c r="D22" i="1"/>
  <c r="J22" i="1" s="1"/>
  <c r="K22" i="1" s="1"/>
  <c r="I21" i="1"/>
  <c r="H21" i="1"/>
  <c r="G21" i="1"/>
  <c r="D21" i="1"/>
  <c r="E21" i="1" s="1"/>
  <c r="J20" i="1"/>
  <c r="K20" i="1" s="1"/>
  <c r="I20" i="1"/>
  <c r="G20" i="1"/>
  <c r="H20" i="1" s="1"/>
  <c r="E20" i="1"/>
  <c r="D20" i="1"/>
  <c r="I19" i="1"/>
  <c r="I40" i="1" s="1"/>
  <c r="I41" i="1" s="1"/>
  <c r="G19" i="1"/>
  <c r="H19" i="1" s="1"/>
  <c r="E19" i="1"/>
  <c r="D19" i="1"/>
  <c r="J19" i="1" s="1"/>
  <c r="K19" i="1" s="1"/>
  <c r="J18" i="1"/>
  <c r="I18" i="1"/>
  <c r="H18" i="1"/>
  <c r="G18" i="1"/>
  <c r="D18" i="1"/>
  <c r="D40" i="1" s="1"/>
  <c r="K16" i="1"/>
  <c r="J16" i="1"/>
  <c r="I16" i="1"/>
  <c r="H16" i="1"/>
  <c r="G16" i="1"/>
  <c r="E16" i="1"/>
  <c r="D16" i="1"/>
  <c r="I15" i="1"/>
  <c r="G15" i="1"/>
  <c r="H15" i="1" s="1"/>
  <c r="D15" i="1"/>
  <c r="E15" i="1" s="1"/>
  <c r="I14" i="1"/>
  <c r="H14" i="1"/>
  <c r="G14" i="1"/>
  <c r="E14" i="1"/>
  <c r="D14" i="1"/>
  <c r="J14" i="1" s="1"/>
  <c r="K14" i="1" s="1"/>
  <c r="I13" i="1"/>
  <c r="G13" i="1"/>
  <c r="H13" i="1" s="1"/>
  <c r="D13" i="1"/>
  <c r="E13" i="1" s="1"/>
  <c r="I12" i="1"/>
  <c r="G12" i="1"/>
  <c r="J12" i="1" s="1"/>
  <c r="K12" i="1" s="1"/>
  <c r="E12" i="1"/>
  <c r="D12" i="1"/>
  <c r="I11" i="1"/>
  <c r="G11" i="1"/>
  <c r="H11" i="1" s="1"/>
  <c r="D11" i="1"/>
  <c r="J11" i="1" s="1"/>
  <c r="K11" i="1" s="1"/>
  <c r="J10" i="1"/>
  <c r="K10" i="1" s="1"/>
  <c r="I10" i="1"/>
  <c r="H10" i="1"/>
  <c r="G10" i="1"/>
  <c r="D10" i="1"/>
  <c r="E10" i="1" s="1"/>
  <c r="I9" i="1"/>
  <c r="I17" i="1" s="1"/>
  <c r="G9" i="1"/>
  <c r="H9" i="1" s="1"/>
  <c r="D9" i="1"/>
  <c r="J9" i="1" s="1"/>
  <c r="K9" i="1" s="1"/>
  <c r="J8" i="1"/>
  <c r="K8" i="1" s="1"/>
  <c r="I8" i="1"/>
  <c r="H8" i="1"/>
  <c r="G8" i="1"/>
  <c r="E8" i="1"/>
  <c r="D8" i="1"/>
  <c r="I7" i="1"/>
  <c r="G7" i="1"/>
  <c r="H7" i="1" s="1"/>
  <c r="D7" i="1"/>
  <c r="E7" i="1" s="1"/>
  <c r="I6" i="1"/>
  <c r="H6" i="1"/>
  <c r="G6" i="1"/>
  <c r="E6" i="1"/>
  <c r="D6" i="1"/>
  <c r="J6" i="1" s="1"/>
  <c r="K6" i="1" s="1"/>
  <c r="I5" i="1"/>
  <c r="G5" i="1"/>
  <c r="H5" i="1" s="1"/>
  <c r="D5" i="1"/>
  <c r="E5" i="1" s="1"/>
  <c r="I59" i="1" l="1"/>
  <c r="E58" i="1"/>
  <c r="J58" i="1"/>
  <c r="K57" i="1"/>
  <c r="E40" i="1"/>
  <c r="J15" i="1"/>
  <c r="K15" i="1" s="1"/>
  <c r="J23" i="1"/>
  <c r="K23" i="1" s="1"/>
  <c r="H12" i="1"/>
  <c r="D17" i="1"/>
  <c r="E17" i="1" s="1"/>
  <c r="E18" i="1"/>
  <c r="D48" i="1"/>
  <c r="E48" i="1" s="1"/>
  <c r="H51" i="1"/>
  <c r="J53" i="1"/>
  <c r="J7" i="1"/>
  <c r="K7" i="1" s="1"/>
  <c r="E11" i="1"/>
  <c r="J30" i="1"/>
  <c r="K30" i="1" s="1"/>
  <c r="J38" i="1"/>
  <c r="K38" i="1" s="1"/>
  <c r="J46" i="1"/>
  <c r="K46" i="1" s="1"/>
  <c r="J54" i="1"/>
  <c r="K54" i="1" s="1"/>
  <c r="J5" i="1"/>
  <c r="E9" i="1"/>
  <c r="J13" i="1"/>
  <c r="K13" i="1" s="1"/>
  <c r="J21" i="1"/>
  <c r="K21" i="1" s="1"/>
  <c r="E25" i="1"/>
  <c r="E32" i="1"/>
  <c r="J36" i="1"/>
  <c r="K36" i="1" s="1"/>
  <c r="J44" i="1"/>
  <c r="J52" i="1"/>
  <c r="K52" i="1" s="1"/>
  <c r="G17" i="1"/>
  <c r="H17" i="1" s="1"/>
  <c r="G40" i="1"/>
  <c r="J42" i="1"/>
  <c r="G58" i="1"/>
  <c r="G56" i="1"/>
  <c r="H56" i="1" s="1"/>
  <c r="K18" i="1"/>
  <c r="H58" i="1" l="1"/>
  <c r="G59" i="1"/>
  <c r="H59" i="1" s="1"/>
  <c r="H40" i="1"/>
  <c r="G41" i="1"/>
  <c r="H41" i="1" s="1"/>
  <c r="K53" i="1"/>
  <c r="J56" i="1"/>
  <c r="K56" i="1" s="1"/>
  <c r="D41" i="1"/>
  <c r="E41" i="1" s="1"/>
  <c r="K42" i="1"/>
  <c r="J43" i="1"/>
  <c r="K43" i="1" s="1"/>
  <c r="J40" i="1"/>
  <c r="J17" i="1"/>
  <c r="K17" i="1" s="1"/>
  <c r="K5" i="1"/>
  <c r="J48" i="1"/>
  <c r="K48" i="1" s="1"/>
  <c r="K44" i="1"/>
  <c r="K58" i="1"/>
  <c r="D59" i="1"/>
  <c r="E59" i="1" s="1"/>
  <c r="J59" i="1" l="1"/>
  <c r="K59" i="1" s="1"/>
  <c r="K40" i="1"/>
  <c r="J41" i="1"/>
  <c r="K41" i="1" s="1"/>
</calcChain>
</file>

<file path=xl/sharedStrings.xml><?xml version="1.0" encoding="utf-8"?>
<sst xmlns="http://schemas.openxmlformats.org/spreadsheetml/2006/main" count="72" uniqueCount="66">
  <si>
    <t xml:space="preserve">SLBC of A.P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</si>
  <si>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S.No</t>
  </si>
  <si>
    <t>Name of the Bank</t>
  </si>
  <si>
    <t>Short Term Crop Production Loans</t>
  </si>
  <si>
    <t>Agrl.Term Loans including agriculture infrastructure &amp; ancillary activities</t>
  </si>
  <si>
    <t>Total Agriculture</t>
  </si>
  <si>
    <t>Trgt.</t>
  </si>
  <si>
    <t xml:space="preserve"> Achv</t>
  </si>
  <si>
    <t>% achv</t>
  </si>
  <si>
    <t>Bank of Baroda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</si>
  <si>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</si>
  <si>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</si>
  <si>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</si>
  <si>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</si>
  <si>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</si>
  <si>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</si>
  <si>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Punjab National Bank</t>
  </si>
  <si>
    <t>Punjab &amp; Sind Bank</t>
  </si>
  <si>
    <t>UCO Bank</t>
  </si>
  <si>
    <t>Union Bank of India</t>
  </si>
  <si>
    <t>State Bank of India</t>
  </si>
  <si>
    <t>Public Sector Banks Total</t>
  </si>
  <si>
    <t>Axis Bank</t>
  </si>
  <si>
    <t>Bandhan Bank</t>
  </si>
  <si>
    <t>Catholic Syrian Bank Ltd</t>
  </si>
  <si>
    <t>City Union Bank Ltd</t>
  </si>
  <si>
    <t xml:space="preserve">Coastal Local Area </t>
  </si>
  <si>
    <t>DCB Bank Limited</t>
  </si>
  <si>
    <t>Dhanalakshmi Bank</t>
  </si>
  <si>
    <t>Federal Bank Ltd</t>
  </si>
  <si>
    <t>HDFC Bank Ltd</t>
  </si>
  <si>
    <t>ICICI Bank Ltd.</t>
  </si>
  <si>
    <t>IDBI Bank Limited</t>
  </si>
  <si>
    <t>IDFC First Bank</t>
  </si>
  <si>
    <t>Indus Ind Bank</t>
  </si>
  <si>
    <t>Karnataka Bank Ltd</t>
  </si>
  <si>
    <t>Karur Vysya Bank Ltd</t>
  </si>
  <si>
    <t>Kotak Mahindra Bank</t>
  </si>
  <si>
    <t>KBS Local Area Bank</t>
  </si>
  <si>
    <t>Lakshmi Vilas Bank Ltd</t>
  </si>
  <si>
    <t>RBL Bank</t>
  </si>
  <si>
    <t>South Indian Bank Ltd</t>
  </si>
  <si>
    <t>TM Bank</t>
  </si>
  <si>
    <t>Yes Bank</t>
  </si>
  <si>
    <t>Private Sector Banks Total</t>
  </si>
  <si>
    <t>Commercial Banks Total</t>
  </si>
  <si>
    <t>A.P.State Co-op Bank</t>
  </si>
  <si>
    <t>Co-operative Banks Total</t>
  </si>
  <si>
    <t>APGB</t>
  </si>
  <si>
    <t>APGVB</t>
  </si>
  <si>
    <t>CGGB</t>
  </si>
  <si>
    <t>SGB</t>
  </si>
  <si>
    <t>Regional Rural Banks Total</t>
  </si>
  <si>
    <t>Equitas SFB</t>
  </si>
  <si>
    <t>Fincare SFB</t>
  </si>
  <si>
    <t>ESAF Bank</t>
  </si>
  <si>
    <t>Small Finance Banks Total</t>
  </si>
  <si>
    <t>Airtel Payment Bank</t>
  </si>
  <si>
    <t>Fino payment Bank</t>
  </si>
  <si>
    <t>India post payments</t>
  </si>
  <si>
    <t>Payment Banks Total</t>
  </si>
  <si>
    <t>A.P.S.F.C</t>
  </si>
  <si>
    <t>Others Total</t>
  </si>
  <si>
    <t>Grand Total</t>
  </si>
  <si>
    <t>Convener</t>
  </si>
  <si>
    <r>
      <t xml:space="preserve">16.ANNUAL CREDIT PLAN 2022-23 - BANK-WISE ACHIEVEMENT as on  30.06.2022 </t>
    </r>
    <r>
      <rPr>
        <b/>
        <sz val="8"/>
        <color rgb="FF0070C0"/>
        <rFont val="Century Gothic"/>
        <family val="2"/>
      </rPr>
      <t>(Amount in crores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</si>
</sst>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;\-0;\-;@"/>
    <numFmt numFmtId="165" formatCode="0.00;\-0.00;\-;@"/>
  </numFmts>
  <fonts count="7" x14ac:knownFonts="1">
    <font>
      <sz val="11"/>
      <color theme="1"/>
      <name val="Calibri"/>
      <family val="2"/>
      <scheme val="minor"/>
    </font>
    <font>
      <b/>
      <sz val="9"/>
      <color theme="1"/>
      <name val="Century Gothic"/>
      <family val="2"/>
    </font>
    <font>
      <b/>
      <sz val="11"/>
      <color rgb="FF0070C0"/>
      <name val="Century Gothic"/>
      <family val="2"/>
    </font>
    <font>
      <b/>
      <sz val="8"/>
      <color rgb="FF0070C0"/>
      <name val="Century Gothic"/>
      <family val="2"/>
    </font>
    <font>
      <b/>
      <sz val="9"/>
      <color rgb="FF0070C0"/>
      <name val="Century Gothic"/>
      <family val="2"/>
    </font>
    <font>
      <b/>
      <sz val="9"/>
      <name val="Century Gothic"/>
      <family val="2"/>
    </font>
    <font>
      <b/>
      <sz val="9"/>
      <color theme="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E1FFE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4" fillId="0" borderId="0" xfId="0" applyFont="1"/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/>
    </xf>
    <xf numFmtId="165" fontId="5" fillId="0" borderId="4" xfId="0" applyNumberFormat="1" applyFont="1" applyBorder="1"/>
    <xf numFmtId="165" fontId="5" fillId="2" borderId="1" xfId="0" applyNumberFormat="1" applyFont="1" applyFill="1" applyBorder="1"/>
    <xf numFmtId="165" fontId="5" fillId="2" borderId="2" xfId="0" applyNumberFormat="1" applyFont="1" applyFill="1" applyBorder="1"/>
    <xf numFmtId="165" fontId="5" fillId="4" borderId="1" xfId="0" applyNumberFormat="1" applyFont="1" applyFill="1" applyBorder="1"/>
    <xf numFmtId="165" fontId="5" fillId="4" borderId="2" xfId="0" applyNumberFormat="1" applyFont="1" applyFill="1" applyBorder="1"/>
    <xf numFmtId="165" fontId="6" fillId="3" borderId="0" xfId="0" applyNumberFormat="1" applyFont="1" applyFill="1"/>
    <xf numFmtId="0" fontId="6" fillId="3" borderId="0" xfId="0" applyFont="1" applyFill="1"/>
    <xf numFmtId="165" fontId="1" fillId="0" borderId="0" xfId="0" applyNumberFormat="1" applyFont="1"/>
    <xf numFmtId="0" fontId="1" fillId="0" borderId="6" xfId="0" applyFont="1" applyBorder="1" applyAlignment="1">
      <alignment horizontal="left"/>
    </xf>
    <xf numFmtId="0" fontId="1" fillId="0" borderId="0" xfId="0" applyFont="1" applyAlignment="1">
      <alignment horizontal="left"/>
    </xf>
    <xf numFmtId="165" fontId="5" fillId="2" borderId="1" xfId="0" applyNumberFormat="1" applyFont="1" applyFill="1" applyBorder="1" applyAlignment="1">
      <alignment horizontal="center"/>
    </xf>
    <xf numFmtId="165" fontId="5" fillId="2" borderId="2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left"/>
    </xf>
    <xf numFmtId="165" fontId="5" fillId="2" borderId="2" xfId="0" applyNumberFormat="1" applyFont="1" applyFill="1" applyBorder="1" applyAlignment="1">
      <alignment horizontal="left"/>
    </xf>
    <xf numFmtId="0" fontId="2" fillId="0" borderId="4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indent="1"/>
    </xf>
    <xf numFmtId="164" fontId="1" fillId="2" borderId="4" xfId="0" applyNumberFormat="1" applyFont="1" applyFill="1" applyBorder="1" applyAlignment="1">
      <alignment horizontal="right" indent="1"/>
    </xf>
    <xf numFmtId="164" fontId="1" fillId="3" borderId="4" xfId="0" applyNumberFormat="1" applyFont="1" applyFill="1" applyBorder="1" applyAlignment="1">
      <alignment horizontal="right" indent="1"/>
    </xf>
    <xf numFmtId="164" fontId="1" fillId="4" borderId="4" xfId="0" applyNumberFormat="1" applyFont="1" applyFill="1" applyBorder="1" applyAlignment="1">
      <alignment horizontal="righ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161925</xdr:colOff>
      <xdr:row>0</xdr:row>
      <xdr:rowOff>104775</xdr:rowOff>
    </xdr:from>
    <xdr:to>
      <xdr:col>10</xdr:col>
      <xdr:colOff>457200</xdr:colOff>
      <xdr:row>0</xdr:row>
      <xdr:rowOff>390525</xdr:rowOff>
    </xdr:to>
    <xdr:pic>
      <xdr:nvPicPr>
        <xdr:cNvPr id="3" name="Picture 2" descr="C:\Users\728859\Desktop\ubiNewLogo.png">
          <a:extLst>
            <a:ext uri="{FF2B5EF4-FFF2-40B4-BE49-F238E27FC236}">
              <a16:creationId xmlns:a16="http://schemas.microsoft.com/office/drawing/2014/main" id="{9A9871CA-46EB-4E4D-9EF4-36AA78C5F6C2}"/>
            </a:ext>
          </a:extLst>
        </xdr:cNvPr>
        <xdr:cNvPicPr/>
      </xdr:nvPicPr>
      <xdr:blipFill>
        <a:blip xmlns:r="http://schemas.openxmlformats.org/officeDocument/2006/relationships" r:embed="rId1" cstate="print">
          <a:lum bright="5000" contrast="10000"/>
        </a:blip>
        <a:srcRect l="10428" t="14517" r="11078" b="15400"/>
        <a:stretch>
          <a:fillRect/>
        </a:stretch>
      </xdr:blipFill>
      <xdr:spPr bwMode="auto">
        <a:xfrm>
          <a:off x="5676900" y="104775"/>
          <a:ext cx="9239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%20Drive%20Data\Sowmya\SLBC%20Meetings\2022-23\220\220%20data\CQR%20consolidation%20Jun%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ANCH NETWORK"/>
      <sheetName val="BUSINESS FIGURES"/>
      <sheetName val="AGR"/>
      <sheetName val="MSMEOPS"/>
      <sheetName val="NPS"/>
      <sheetName val="CGSSOLD"/>
      <sheetName val="CGSS"/>
      <sheetName val="SGSS"/>
      <sheetName val="Statutory"/>
      <sheetName val="CGCSFinanceunder"/>
      <sheetName val="FinanceCCRC"/>
      <sheetName val="Agenda Table"/>
    </sheetNames>
    <sheetDataSet>
      <sheetData sheetId="0"/>
      <sheetData sheetId="1">
        <row r="5">
          <cell r="L5">
            <v>12581.47</v>
          </cell>
        </row>
      </sheetData>
      <sheetData sheetId="2">
        <row r="5">
          <cell r="AE5">
            <v>6557</v>
          </cell>
          <cell r="AG5">
            <v>1898</v>
          </cell>
          <cell r="FC5">
            <v>119</v>
          </cell>
          <cell r="HE5">
            <v>2</v>
          </cell>
          <cell r="JP5">
            <v>68</v>
          </cell>
        </row>
        <row r="6">
          <cell r="AG6">
            <v>715</v>
          </cell>
          <cell r="FC6">
            <v>471</v>
          </cell>
          <cell r="HE6">
            <v>0</v>
          </cell>
          <cell r="JP6">
            <v>247</v>
          </cell>
        </row>
        <row r="7">
          <cell r="AG7">
            <v>0</v>
          </cell>
          <cell r="FC7">
            <v>0</v>
          </cell>
          <cell r="HE7">
            <v>0</v>
          </cell>
          <cell r="JP7">
            <v>0</v>
          </cell>
        </row>
        <row r="8">
          <cell r="AG8">
            <v>2685</v>
          </cell>
          <cell r="FC8">
            <v>5536</v>
          </cell>
          <cell r="HE8">
            <v>4</v>
          </cell>
          <cell r="JP8">
            <v>241</v>
          </cell>
        </row>
        <row r="9">
          <cell r="AG9">
            <v>338</v>
          </cell>
          <cell r="FC9">
            <v>614</v>
          </cell>
          <cell r="HE9">
            <v>9</v>
          </cell>
          <cell r="JP9">
            <v>66</v>
          </cell>
        </row>
        <row r="10">
          <cell r="AG10">
            <v>2252</v>
          </cell>
          <cell r="FC10">
            <v>404</v>
          </cell>
          <cell r="HE10">
            <v>2</v>
          </cell>
          <cell r="JP10">
            <v>727</v>
          </cell>
        </row>
        <row r="11">
          <cell r="AG11">
            <v>808</v>
          </cell>
          <cell r="FC11">
            <v>29</v>
          </cell>
          <cell r="HE11">
            <v>0</v>
          </cell>
          <cell r="JP11">
            <v>18</v>
          </cell>
        </row>
        <row r="12">
          <cell r="AG12">
            <v>67</v>
          </cell>
          <cell r="FC12">
            <v>12</v>
          </cell>
          <cell r="HE12">
            <v>3</v>
          </cell>
          <cell r="JP12">
            <v>35</v>
          </cell>
        </row>
        <row r="13">
          <cell r="AG13">
            <v>0</v>
          </cell>
          <cell r="FC13">
            <v>0</v>
          </cell>
          <cell r="HE13">
            <v>0</v>
          </cell>
          <cell r="JP13">
            <v>0</v>
          </cell>
        </row>
        <row r="14">
          <cell r="AG14">
            <v>53</v>
          </cell>
          <cell r="FC14">
            <v>31</v>
          </cell>
          <cell r="HE14">
            <v>0</v>
          </cell>
          <cell r="JP14">
            <v>0</v>
          </cell>
        </row>
        <row r="15">
          <cell r="AG15">
            <v>4212</v>
          </cell>
          <cell r="FC15">
            <v>3172</v>
          </cell>
          <cell r="HE15">
            <v>87</v>
          </cell>
          <cell r="JP15">
            <v>1864</v>
          </cell>
        </row>
        <row r="16">
          <cell r="AG16">
            <v>5543</v>
          </cell>
          <cell r="FC16">
            <v>999</v>
          </cell>
          <cell r="HE16">
            <v>5</v>
          </cell>
          <cell r="JP16">
            <v>191</v>
          </cell>
        </row>
        <row r="18">
          <cell r="AG18">
            <v>21</v>
          </cell>
          <cell r="FC18">
            <v>185</v>
          </cell>
          <cell r="HE18">
            <v>4</v>
          </cell>
          <cell r="JP18">
            <v>47</v>
          </cell>
        </row>
        <row r="19">
          <cell r="AG19">
            <v>0</v>
          </cell>
          <cell r="FC19">
            <v>4</v>
          </cell>
          <cell r="HE19">
            <v>0</v>
          </cell>
          <cell r="JP19">
            <v>5</v>
          </cell>
        </row>
        <row r="20">
          <cell r="AG20">
            <v>15</v>
          </cell>
          <cell r="FC20">
            <v>179</v>
          </cell>
          <cell r="HE20">
            <v>0</v>
          </cell>
          <cell r="JP20">
            <v>8</v>
          </cell>
        </row>
        <row r="21">
          <cell r="AG21">
            <v>27</v>
          </cell>
          <cell r="FC21">
            <v>36</v>
          </cell>
          <cell r="HE21">
            <v>1</v>
          </cell>
          <cell r="JP21">
            <v>5</v>
          </cell>
        </row>
        <row r="22">
          <cell r="AG22">
            <v>35</v>
          </cell>
          <cell r="FC22">
            <v>2</v>
          </cell>
          <cell r="HE22">
            <v>0</v>
          </cell>
          <cell r="JP22">
            <v>0</v>
          </cell>
        </row>
        <row r="23">
          <cell r="AG23">
            <v>13</v>
          </cell>
          <cell r="FC23">
            <v>5</v>
          </cell>
          <cell r="HE23">
            <v>0</v>
          </cell>
          <cell r="JP23">
            <v>3</v>
          </cell>
        </row>
        <row r="24">
          <cell r="AG24">
            <v>0</v>
          </cell>
          <cell r="FC24">
            <v>65</v>
          </cell>
          <cell r="HE24">
            <v>0</v>
          </cell>
          <cell r="JP24">
            <v>0</v>
          </cell>
        </row>
        <row r="25">
          <cell r="AG25">
            <v>191</v>
          </cell>
          <cell r="FC25">
            <v>0</v>
          </cell>
          <cell r="HE25">
            <v>1</v>
          </cell>
          <cell r="JP25">
            <v>2</v>
          </cell>
        </row>
        <row r="26">
          <cell r="AG26">
            <v>496</v>
          </cell>
          <cell r="FC26">
            <v>459</v>
          </cell>
          <cell r="HE26">
            <v>1</v>
          </cell>
          <cell r="JP26">
            <v>457</v>
          </cell>
        </row>
        <row r="27">
          <cell r="AG27">
            <v>505</v>
          </cell>
          <cell r="FC27">
            <v>88</v>
          </cell>
          <cell r="HE27">
            <v>0</v>
          </cell>
          <cell r="JP27">
            <v>91</v>
          </cell>
        </row>
        <row r="28">
          <cell r="AG28">
            <v>408</v>
          </cell>
          <cell r="FC28">
            <v>78</v>
          </cell>
          <cell r="HE28">
            <v>0</v>
          </cell>
          <cell r="JP28">
            <v>7</v>
          </cell>
        </row>
        <row r="29">
          <cell r="AG29">
            <v>0</v>
          </cell>
          <cell r="FC29">
            <v>37</v>
          </cell>
          <cell r="HE29">
            <v>0</v>
          </cell>
          <cell r="JP29">
            <v>0</v>
          </cell>
        </row>
        <row r="30">
          <cell r="AG30">
            <v>0</v>
          </cell>
          <cell r="FC30">
            <v>148</v>
          </cell>
          <cell r="HE30">
            <v>0</v>
          </cell>
          <cell r="JP30">
            <v>3</v>
          </cell>
        </row>
        <row r="31">
          <cell r="AG31">
            <v>40</v>
          </cell>
          <cell r="FC31">
            <v>4</v>
          </cell>
          <cell r="HE31">
            <v>2</v>
          </cell>
          <cell r="JP31">
            <v>7</v>
          </cell>
        </row>
        <row r="32">
          <cell r="AG32">
            <v>833</v>
          </cell>
          <cell r="FC32">
            <v>14</v>
          </cell>
          <cell r="HE32">
            <v>0</v>
          </cell>
          <cell r="JP32">
            <v>0</v>
          </cell>
        </row>
        <row r="33">
          <cell r="AG33">
            <v>20</v>
          </cell>
          <cell r="FC33">
            <v>91</v>
          </cell>
          <cell r="HE33">
            <v>12</v>
          </cell>
          <cell r="JP33">
            <v>152</v>
          </cell>
        </row>
        <row r="34">
          <cell r="AG34">
            <v>0</v>
          </cell>
          <cell r="FC34">
            <v>0</v>
          </cell>
          <cell r="HE34">
            <v>0</v>
          </cell>
          <cell r="JP34">
            <v>0</v>
          </cell>
        </row>
        <row r="35">
          <cell r="AG35">
            <v>63</v>
          </cell>
          <cell r="FC35">
            <v>45</v>
          </cell>
          <cell r="HE35">
            <v>1</v>
          </cell>
          <cell r="JP35">
            <v>61</v>
          </cell>
        </row>
        <row r="36">
          <cell r="AG36">
            <v>24</v>
          </cell>
          <cell r="FC36">
            <v>2</v>
          </cell>
          <cell r="HE36">
            <v>0</v>
          </cell>
          <cell r="JP36">
            <v>0</v>
          </cell>
        </row>
        <row r="37">
          <cell r="AG37">
            <v>149</v>
          </cell>
          <cell r="FC37">
            <v>0</v>
          </cell>
          <cell r="HE37">
            <v>0</v>
          </cell>
          <cell r="JP37">
            <v>1</v>
          </cell>
        </row>
        <row r="38">
          <cell r="AG38">
            <v>52</v>
          </cell>
          <cell r="FC38">
            <v>10</v>
          </cell>
          <cell r="HE38">
            <v>1</v>
          </cell>
          <cell r="JP38">
            <v>144</v>
          </cell>
        </row>
        <row r="39">
          <cell r="AG39">
            <v>0</v>
          </cell>
          <cell r="FC39">
            <v>0</v>
          </cell>
          <cell r="HE39">
            <v>0</v>
          </cell>
          <cell r="JP39">
            <v>48</v>
          </cell>
        </row>
        <row r="42">
          <cell r="AG42">
            <v>2781.5799999999995</v>
          </cell>
          <cell r="FC42">
            <v>1125.6400000000001</v>
          </cell>
          <cell r="HE42">
            <v>22.2</v>
          </cell>
          <cell r="JP42">
            <v>35.519999999999996</v>
          </cell>
        </row>
        <row r="45">
          <cell r="AG45">
            <v>4266</v>
          </cell>
          <cell r="FC45">
            <v>1540</v>
          </cell>
          <cell r="HE45">
            <v>0</v>
          </cell>
          <cell r="JP45">
            <v>0</v>
          </cell>
        </row>
        <row r="46">
          <cell r="AG46">
            <v>516</v>
          </cell>
          <cell r="FC46">
            <v>377</v>
          </cell>
          <cell r="HE46">
            <v>0</v>
          </cell>
          <cell r="JP46">
            <v>0</v>
          </cell>
        </row>
        <row r="47">
          <cell r="AG47">
            <v>1431</v>
          </cell>
          <cell r="FC47">
            <v>396</v>
          </cell>
          <cell r="HE47">
            <v>0</v>
          </cell>
          <cell r="JP47">
            <v>0</v>
          </cell>
        </row>
        <row r="48">
          <cell r="AG48">
            <v>1712</v>
          </cell>
          <cell r="FC48">
            <v>532</v>
          </cell>
          <cell r="HE48">
            <v>0</v>
          </cell>
          <cell r="JP48">
            <v>0</v>
          </cell>
        </row>
        <row r="50">
          <cell r="AG50">
            <v>0</v>
          </cell>
          <cell r="FC50">
            <v>0</v>
          </cell>
          <cell r="HE50">
            <v>0</v>
          </cell>
          <cell r="JP50">
            <v>0</v>
          </cell>
        </row>
        <row r="51">
          <cell r="AG51">
            <v>58</v>
          </cell>
          <cell r="FC51">
            <v>0</v>
          </cell>
          <cell r="HE51">
            <v>0</v>
          </cell>
          <cell r="JP51">
            <v>0</v>
          </cell>
        </row>
        <row r="52">
          <cell r="AG52">
            <v>0</v>
          </cell>
          <cell r="FC52">
            <v>4</v>
          </cell>
          <cell r="HE52">
            <v>0</v>
          </cell>
          <cell r="JP52">
            <v>0</v>
          </cell>
        </row>
        <row r="54">
          <cell r="AG54">
            <v>0</v>
          </cell>
          <cell r="FC54">
            <v>0</v>
          </cell>
          <cell r="HE54">
            <v>0</v>
          </cell>
          <cell r="JP54">
            <v>0</v>
          </cell>
        </row>
        <row r="55">
          <cell r="AG55">
            <v>0</v>
          </cell>
          <cell r="FC55">
            <v>0</v>
          </cell>
          <cell r="HE55">
            <v>0</v>
          </cell>
          <cell r="JP55">
            <v>0</v>
          </cell>
        </row>
        <row r="56">
          <cell r="AG56">
            <v>0</v>
          </cell>
          <cell r="FC56">
            <v>0</v>
          </cell>
          <cell r="HE56">
            <v>0</v>
          </cell>
          <cell r="JP56">
            <v>0</v>
          </cell>
        </row>
        <row r="58">
          <cell r="AG58">
            <v>0</v>
          </cell>
          <cell r="FC58">
            <v>0</v>
          </cell>
          <cell r="HE58">
            <v>0</v>
          </cell>
          <cell r="JP58">
            <v>0</v>
          </cell>
        </row>
      </sheetData>
      <sheetData sheetId="3">
        <row r="5">
          <cell r="C5">
            <v>56514</v>
          </cell>
        </row>
      </sheetData>
      <sheetData sheetId="4">
        <row r="5">
          <cell r="C5">
            <v>1117</v>
          </cell>
        </row>
      </sheetData>
      <sheetData sheetId="5"/>
      <sheetData sheetId="6">
        <row r="60">
          <cell r="DG60"/>
        </row>
      </sheetData>
      <sheetData sheetId="7">
        <row r="60">
          <cell r="DG60"/>
        </row>
      </sheetData>
      <sheetData sheetId="8">
        <row r="5">
          <cell r="D5">
            <v>4738.21</v>
          </cell>
        </row>
      </sheetData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FD642-9C37-4FCA-9847-DCFFDDB0849B}">
  <sheetPr>
    <tabColor rgb="FFCCFFFF"/>
  </sheetPr>
  <dimension ref="A1:W68"/>
  <sheetViews>
    <sheetView showGridLines="0" tabSelected="1" zoomScaleNormal="100" workbookViewId="0">
      <pane xSplit="2" ySplit="4" topLeftCell="C44" activePane="bottomRight" state="frozen"/>
      <selection activeCell="R29" sqref="R29"/>
      <selection pane="topRight" activeCell="R29" sqref="R29"/>
      <selection pane="bottomLeft" activeCell="R29" sqref="R29"/>
      <selection pane="bottomRight" activeCell="C5" sqref="C5:K59"/>
    </sheetView>
  </sheetViews>
  <sheetFormatPr defaultColWidth="9.140625" defaultRowHeight="13.5" x14ac:dyDescent="0.25"/>
  <cols>
    <col min="1" max="1" width="5.28515625" style="2" customWidth="1"/>
    <col min="2" max="2" width="19.5703125" style="2" customWidth="1"/>
    <col min="3" max="4" width="9.42578125" style="2" bestFit="1" customWidth="1"/>
    <col min="5" max="5" width="7.5703125" style="2" bestFit="1" customWidth="1"/>
    <col min="6" max="6" width="8.42578125" style="2" bestFit="1" customWidth="1"/>
    <col min="7" max="7" width="9.5703125" style="2" customWidth="1"/>
    <col min="8" max="8" width="7.5703125" style="2" bestFit="1" customWidth="1"/>
    <col min="9" max="10" width="9.42578125" style="2" bestFit="1" customWidth="1"/>
    <col min="11" max="11" width="7.5703125" style="2" bestFit="1" customWidth="1"/>
    <col min="12" max="16384" width="9.140625" style="2"/>
  </cols>
  <sheetData>
    <row r="1" spans="1:11" ht="33.75" customHeight="1" x14ac:dyDescent="0.25">
      <c r="A1" s="1" t="s">
        <v>0</v>
      </c>
      <c r="I1" s="1" t="s">
        <v>64</v>
      </c>
    </row>
    <row r="2" spans="1:11" s="3" customFormat="1" ht="15" customHeight="1" x14ac:dyDescent="0.25">
      <c r="A2" s="21" t="s">
        <v>65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ht="38.25" customHeight="1" x14ac:dyDescent="0.25">
      <c r="A3" s="22" t="s">
        <v>1</v>
      </c>
      <c r="B3" s="24" t="s">
        <v>2</v>
      </c>
      <c r="C3" s="26" t="s">
        <v>3</v>
      </c>
      <c r="D3" s="26"/>
      <c r="E3" s="26"/>
      <c r="F3" s="26" t="s">
        <v>4</v>
      </c>
      <c r="G3" s="26"/>
      <c r="H3" s="26"/>
      <c r="I3" s="27" t="s">
        <v>5</v>
      </c>
      <c r="J3" s="27"/>
      <c r="K3" s="27"/>
    </row>
    <row r="4" spans="1:11" ht="40.5" x14ac:dyDescent="0.25">
      <c r="A4" s="23"/>
      <c r="B4" s="25"/>
      <c r="C4" s="4" t="s">
        <v>6</v>
      </c>
      <c r="D4" s="5" t="s">
        <v>7</v>
      </c>
      <c r="E4" s="5" t="s">
        <v>8</v>
      </c>
      <c r="F4" s="4" t="s">
        <v>6</v>
      </c>
      <c r="G4" s="5" t="s">
        <v>7</v>
      </c>
      <c r="H4" s="5" t="s">
        <v>8</v>
      </c>
      <c r="I4" s="4" t="s">
        <v>6</v>
      </c>
      <c r="J4" s="5" t="s">
        <v>7</v>
      </c>
      <c r="K4" s="5" t="s">
        <v>8</v>
      </c>
    </row>
    <row r="5" spans="1:11" x14ac:dyDescent="0.25">
      <c r="A5" s="6">
        <v>1</v>
      </c>
      <c r="B5" s="7" t="s">
        <v>9</v>
      </c>
      <c r="C5" s="28">
        <v>3286.6599251214548</v>
      </c>
      <c r="D5" s="28">
        <f>[1]AGR!$AG5</f>
        <v>1898</v>
      </c>
      <c r="E5" s="28">
        <f t="shared" ref="E5:E59" si="0">IFERROR(D5/C5%,"-")</f>
        <v>57.748597154597967</v>
      </c>
      <c r="F5" s="28">
        <v>1157.9017232738524</v>
      </c>
      <c r="G5" s="28">
        <f>[1]AGR!$FC5+[1]AGR!$HE5+[1]AGR!$JP5</f>
        <v>189</v>
      </c>
      <c r="H5" s="28">
        <f t="shared" ref="H5:H59" si="1">IFERROR(G5/F5%,"-")</f>
        <v>16.322628786286042</v>
      </c>
      <c r="I5" s="28">
        <f>C5+F5</f>
        <v>4444.5616483953072</v>
      </c>
      <c r="J5" s="28">
        <f>D5+G5</f>
        <v>2087</v>
      </c>
      <c r="K5" s="28">
        <f t="shared" ref="K5:K59" si="2">IFERROR(J5/I5%,"-")</f>
        <v>46.956261721636906</v>
      </c>
    </row>
    <row r="6" spans="1:11" x14ac:dyDescent="0.25">
      <c r="A6" s="6">
        <v>2</v>
      </c>
      <c r="B6" s="7" t="s">
        <v>10</v>
      </c>
      <c r="C6" s="28">
        <v>1513.0380504662469</v>
      </c>
      <c r="D6" s="28">
        <f>[1]AGR!$AG6</f>
        <v>715</v>
      </c>
      <c r="E6" s="28">
        <f t="shared" si="0"/>
        <v>47.255916649265416</v>
      </c>
      <c r="F6" s="28">
        <v>655.71383664987616</v>
      </c>
      <c r="G6" s="28">
        <f>[1]AGR!$FC6+[1]AGR!$HE6+[1]AGR!$JP6</f>
        <v>718</v>
      </c>
      <c r="H6" s="28">
        <f t="shared" si="1"/>
        <v>109.49898566550794</v>
      </c>
      <c r="I6" s="28">
        <f t="shared" ref="I6:J16" si="3">C6+F6</f>
        <v>2168.7518871161228</v>
      </c>
      <c r="J6" s="28">
        <f t="shared" si="3"/>
        <v>1433</v>
      </c>
      <c r="K6" s="28">
        <f t="shared" si="2"/>
        <v>66.074870459502776</v>
      </c>
    </row>
    <row r="7" spans="1:11" x14ac:dyDescent="0.25">
      <c r="A7" s="6">
        <v>3</v>
      </c>
      <c r="B7" s="7" t="s">
        <v>11</v>
      </c>
      <c r="C7" s="28">
        <v>149.47679139718531</v>
      </c>
      <c r="D7" s="28">
        <f>[1]AGR!$AG7</f>
        <v>0</v>
      </c>
      <c r="E7" s="28">
        <f t="shared" si="0"/>
        <v>0</v>
      </c>
      <c r="F7" s="28">
        <v>27.497774311067456</v>
      </c>
      <c r="G7" s="28">
        <f>[1]AGR!$FC7+[1]AGR!$HE7+[1]AGR!$JP7</f>
        <v>0</v>
      </c>
      <c r="H7" s="28">
        <f t="shared" si="1"/>
        <v>0</v>
      </c>
      <c r="I7" s="28">
        <f t="shared" si="3"/>
        <v>176.97456570825275</v>
      </c>
      <c r="J7" s="28">
        <f t="shared" si="3"/>
        <v>0</v>
      </c>
      <c r="K7" s="28">
        <f t="shared" si="2"/>
        <v>0</v>
      </c>
    </row>
    <row r="8" spans="1:11" x14ac:dyDescent="0.25">
      <c r="A8" s="6">
        <v>4</v>
      </c>
      <c r="B8" s="7" t="s">
        <v>12</v>
      </c>
      <c r="C8" s="28">
        <v>17517.623472090407</v>
      </c>
      <c r="D8" s="28">
        <f>[1]AGR!$AG8</f>
        <v>2685</v>
      </c>
      <c r="E8" s="28">
        <f t="shared" si="0"/>
        <v>15.327421577920207</v>
      </c>
      <c r="F8" s="28">
        <v>4916.4684476839957</v>
      </c>
      <c r="G8" s="28">
        <f>[1]AGR!$FC8+[1]AGR!$HE8+[1]AGR!$JP8</f>
        <v>5781</v>
      </c>
      <c r="H8" s="28">
        <f t="shared" si="1"/>
        <v>117.58440151737899</v>
      </c>
      <c r="I8" s="28">
        <f t="shared" si="3"/>
        <v>22434.091919774401</v>
      </c>
      <c r="J8" s="28">
        <f t="shared" si="3"/>
        <v>8466</v>
      </c>
      <c r="K8" s="28">
        <f t="shared" si="2"/>
        <v>37.737208309009795</v>
      </c>
    </row>
    <row r="9" spans="1:11" x14ac:dyDescent="0.25">
      <c r="A9" s="6">
        <v>5</v>
      </c>
      <c r="B9" s="7" t="s">
        <v>13</v>
      </c>
      <c r="C9" s="28">
        <v>1751.2395159025875</v>
      </c>
      <c r="D9" s="28">
        <f>[1]AGR!$AG9</f>
        <v>338</v>
      </c>
      <c r="E9" s="28">
        <f t="shared" si="0"/>
        <v>19.300615188882091</v>
      </c>
      <c r="F9" s="28">
        <v>509.0175893269963</v>
      </c>
      <c r="G9" s="28">
        <f>[1]AGR!$FC9+[1]AGR!$HE9+[1]AGR!$JP9</f>
        <v>689</v>
      </c>
      <c r="H9" s="28">
        <f t="shared" si="1"/>
        <v>135.35878021641051</v>
      </c>
      <c r="I9" s="28">
        <f t="shared" si="3"/>
        <v>2260.2571052295839</v>
      </c>
      <c r="J9" s="28">
        <f t="shared" si="3"/>
        <v>1027</v>
      </c>
      <c r="K9" s="28">
        <f t="shared" si="2"/>
        <v>45.437308774467198</v>
      </c>
    </row>
    <row r="10" spans="1:11" x14ac:dyDescent="0.25">
      <c r="A10" s="6">
        <v>6</v>
      </c>
      <c r="B10" s="7" t="s">
        <v>14</v>
      </c>
      <c r="C10" s="28">
        <v>5443.6252597809244</v>
      </c>
      <c r="D10" s="28">
        <f>[1]AGR!$AG10</f>
        <v>2252</v>
      </c>
      <c r="E10" s="28">
        <f t="shared" si="0"/>
        <v>41.369489862544846</v>
      </c>
      <c r="F10" s="28">
        <v>2125.0894523375023</v>
      </c>
      <c r="G10" s="28">
        <f>[1]AGR!$FC10+[1]AGR!$HE10+[1]AGR!$JP10</f>
        <v>1133</v>
      </c>
      <c r="H10" s="28">
        <f t="shared" si="1"/>
        <v>53.315402735341387</v>
      </c>
      <c r="I10" s="28">
        <f t="shared" si="3"/>
        <v>7568.7147121184262</v>
      </c>
      <c r="J10" s="28">
        <f t="shared" si="3"/>
        <v>3385</v>
      </c>
      <c r="K10" s="28">
        <f t="shared" si="2"/>
        <v>44.723577631750423</v>
      </c>
    </row>
    <row r="11" spans="1:11" x14ac:dyDescent="0.25">
      <c r="A11" s="6">
        <v>7</v>
      </c>
      <c r="B11" s="7" t="s">
        <v>15</v>
      </c>
      <c r="C11" s="28">
        <v>1697.8351318349712</v>
      </c>
      <c r="D11" s="28">
        <f>[1]AGR!$AG11</f>
        <v>808</v>
      </c>
      <c r="E11" s="28">
        <f t="shared" si="0"/>
        <v>47.590015358366209</v>
      </c>
      <c r="F11" s="28">
        <v>823.87585909953725</v>
      </c>
      <c r="G11" s="28">
        <f>[1]AGR!$FC11+[1]AGR!$HE11+[1]AGR!$JP11</f>
        <v>47</v>
      </c>
      <c r="H11" s="28">
        <f t="shared" si="1"/>
        <v>5.7047429513675869</v>
      </c>
      <c r="I11" s="28">
        <f t="shared" si="3"/>
        <v>2521.7109909345086</v>
      </c>
      <c r="J11" s="28">
        <f t="shared" si="3"/>
        <v>855</v>
      </c>
      <c r="K11" s="28">
        <f t="shared" si="2"/>
        <v>33.905550757945882</v>
      </c>
    </row>
    <row r="12" spans="1:11" x14ac:dyDescent="0.25">
      <c r="A12" s="6">
        <v>8</v>
      </c>
      <c r="B12" s="7" t="s">
        <v>16</v>
      </c>
      <c r="C12" s="28">
        <v>495.80447671769753</v>
      </c>
      <c r="D12" s="28">
        <f>[1]AGR!$AG12</f>
        <v>67</v>
      </c>
      <c r="E12" s="28">
        <f t="shared" si="0"/>
        <v>13.513391497299576</v>
      </c>
      <c r="F12" s="28">
        <v>293.42447417214498</v>
      </c>
      <c r="G12" s="28">
        <f>[1]AGR!$FC12+[1]AGR!$HE12+[1]AGR!$JP12</f>
        <v>50</v>
      </c>
      <c r="H12" s="28">
        <f t="shared" si="1"/>
        <v>17.040160041546574</v>
      </c>
      <c r="I12" s="28">
        <f t="shared" si="3"/>
        <v>789.22895088984251</v>
      </c>
      <c r="J12" s="28">
        <f t="shared" si="3"/>
        <v>117</v>
      </c>
      <c r="K12" s="28">
        <f t="shared" si="2"/>
        <v>14.824595558498512</v>
      </c>
    </row>
    <row r="13" spans="1:11" x14ac:dyDescent="0.25">
      <c r="A13" s="6">
        <v>9</v>
      </c>
      <c r="B13" s="7" t="s">
        <v>17</v>
      </c>
      <c r="C13" s="28">
        <v>10.365541013456463</v>
      </c>
      <c r="D13" s="28">
        <f>[1]AGR!$AG13</f>
        <v>0</v>
      </c>
      <c r="E13" s="28">
        <f t="shared" si="0"/>
        <v>0</v>
      </c>
      <c r="F13" s="28">
        <v>13.369271916246161</v>
      </c>
      <c r="G13" s="28">
        <f>[1]AGR!$FC13+[1]AGR!$HE13+[1]AGR!$JP13</f>
        <v>0</v>
      </c>
      <c r="H13" s="28">
        <f t="shared" si="1"/>
        <v>0</v>
      </c>
      <c r="I13" s="28">
        <f t="shared" si="3"/>
        <v>23.734812929702624</v>
      </c>
      <c r="J13" s="28">
        <f t="shared" si="3"/>
        <v>0</v>
      </c>
      <c r="K13" s="28">
        <f t="shared" si="2"/>
        <v>0</v>
      </c>
    </row>
    <row r="14" spans="1:11" x14ac:dyDescent="0.25">
      <c r="A14" s="6">
        <v>10</v>
      </c>
      <c r="B14" s="7" t="s">
        <v>18</v>
      </c>
      <c r="C14" s="28">
        <v>108.45889295763033</v>
      </c>
      <c r="D14" s="28">
        <f>[1]AGR!$AG14</f>
        <v>53</v>
      </c>
      <c r="E14" s="28">
        <f t="shared" si="0"/>
        <v>48.866440136637351</v>
      </c>
      <c r="F14" s="28">
        <v>99.859180866128682</v>
      </c>
      <c r="G14" s="28">
        <f>[1]AGR!$FC14+[1]AGR!$HE14+[1]AGR!$JP14</f>
        <v>31</v>
      </c>
      <c r="H14" s="28">
        <f t="shared" si="1"/>
        <v>31.043715491276291</v>
      </c>
      <c r="I14" s="28">
        <f t="shared" si="3"/>
        <v>208.31807382375899</v>
      </c>
      <c r="J14" s="28">
        <f t="shared" si="3"/>
        <v>84</v>
      </c>
      <c r="K14" s="28">
        <f t="shared" si="2"/>
        <v>40.322953480774594</v>
      </c>
    </row>
    <row r="15" spans="1:11" x14ac:dyDescent="0.25">
      <c r="A15" s="6">
        <v>11</v>
      </c>
      <c r="B15" s="7" t="s">
        <v>19</v>
      </c>
      <c r="C15" s="28">
        <v>22987.841541488368</v>
      </c>
      <c r="D15" s="28">
        <f>[1]AGR!$AG15</f>
        <v>4212</v>
      </c>
      <c r="E15" s="28">
        <f t="shared" si="0"/>
        <v>18.322729397617426</v>
      </c>
      <c r="F15" s="28">
        <v>10009.554541851343</v>
      </c>
      <c r="G15" s="28">
        <f>[1]AGR!$FC15+[1]AGR!$HE15+[1]AGR!$JP15</f>
        <v>5123</v>
      </c>
      <c r="H15" s="28">
        <f t="shared" si="1"/>
        <v>51.181098804947041</v>
      </c>
      <c r="I15" s="28">
        <f t="shared" si="3"/>
        <v>32997.396083339714</v>
      </c>
      <c r="J15" s="28">
        <f t="shared" si="3"/>
        <v>9335</v>
      </c>
      <c r="K15" s="28">
        <f t="shared" si="2"/>
        <v>28.290111063379371</v>
      </c>
    </row>
    <row r="16" spans="1:11" x14ac:dyDescent="0.25">
      <c r="A16" s="6">
        <v>12</v>
      </c>
      <c r="B16" s="7" t="s">
        <v>20</v>
      </c>
      <c r="C16" s="28">
        <v>24328.767685802475</v>
      </c>
      <c r="D16" s="28">
        <f>[1]AGR!$AG16</f>
        <v>5543</v>
      </c>
      <c r="E16" s="28">
        <f t="shared" si="0"/>
        <v>22.783726950686145</v>
      </c>
      <c r="F16" s="28">
        <v>7853.0037704941797</v>
      </c>
      <c r="G16" s="28">
        <f>[1]AGR!$FC16+[1]AGR!$HE16+[1]AGR!$JP16</f>
        <v>1195</v>
      </c>
      <c r="H16" s="28">
        <f t="shared" si="1"/>
        <v>15.21710717228906</v>
      </c>
      <c r="I16" s="28">
        <f t="shared" si="3"/>
        <v>32181.771456296654</v>
      </c>
      <c r="J16" s="28">
        <f t="shared" si="3"/>
        <v>6738</v>
      </c>
      <c r="K16" s="28">
        <f t="shared" si="2"/>
        <v>20.93731853496725</v>
      </c>
    </row>
    <row r="17" spans="1:11" x14ac:dyDescent="0.25">
      <c r="A17" s="17" t="s">
        <v>21</v>
      </c>
      <c r="B17" s="18"/>
      <c r="C17" s="29">
        <v>79290.736284573402</v>
      </c>
      <c r="D17" s="29">
        <f>SUM(D5:D16)</f>
        <v>18571</v>
      </c>
      <c r="E17" s="29">
        <f t="shared" si="0"/>
        <v>23.421399359124283</v>
      </c>
      <c r="F17" s="29">
        <v>28484.775921982866</v>
      </c>
      <c r="G17" s="29">
        <f>SUM(G5:G16)</f>
        <v>14956</v>
      </c>
      <c r="H17" s="29">
        <f t="shared" si="1"/>
        <v>52.505240135864447</v>
      </c>
      <c r="I17" s="29">
        <f>SUM(I5:I16)</f>
        <v>107775.51220655626</v>
      </c>
      <c r="J17" s="29">
        <f>SUM(J5:J16)</f>
        <v>33527</v>
      </c>
      <c r="K17" s="29">
        <f t="shared" si="2"/>
        <v>31.108179690896861</v>
      </c>
    </row>
    <row r="18" spans="1:11" x14ac:dyDescent="0.25">
      <c r="A18" s="6">
        <v>13</v>
      </c>
      <c r="B18" s="7" t="s">
        <v>22</v>
      </c>
      <c r="C18" s="28">
        <v>608.76139630183707</v>
      </c>
      <c r="D18" s="28">
        <f>[1]AGR!$AG18</f>
        <v>21</v>
      </c>
      <c r="E18" s="28">
        <f t="shared" si="0"/>
        <v>3.4496274119175165</v>
      </c>
      <c r="F18" s="28">
        <v>688.49897367134315</v>
      </c>
      <c r="G18" s="28">
        <f>[1]AGR!$FC18+[1]AGR!$HE18+[1]AGR!$JP18</f>
        <v>236</v>
      </c>
      <c r="H18" s="28">
        <f t="shared" si="1"/>
        <v>34.277465766079011</v>
      </c>
      <c r="I18" s="28">
        <f t="shared" ref="I18:J33" si="4">C18+F18</f>
        <v>1297.2603699731803</v>
      </c>
      <c r="J18" s="28">
        <f t="shared" si="4"/>
        <v>257</v>
      </c>
      <c r="K18" s="28">
        <f t="shared" si="2"/>
        <v>19.810980582511224</v>
      </c>
    </row>
    <row r="19" spans="1:11" x14ac:dyDescent="0.25">
      <c r="A19" s="6">
        <v>14</v>
      </c>
      <c r="B19" s="7" t="s">
        <v>23</v>
      </c>
      <c r="C19" s="28">
        <v>0</v>
      </c>
      <c r="D19" s="28">
        <f>[1]AGR!$AG19</f>
        <v>0</v>
      </c>
      <c r="E19" s="28" t="str">
        <f t="shared" si="0"/>
        <v>-</v>
      </c>
      <c r="F19" s="28">
        <v>0</v>
      </c>
      <c r="G19" s="28">
        <f>[1]AGR!$FC19+[1]AGR!$HE19+[1]AGR!$JP19</f>
        <v>9</v>
      </c>
      <c r="H19" s="28" t="str">
        <f t="shared" si="1"/>
        <v>-</v>
      </c>
      <c r="I19" s="28">
        <f t="shared" si="4"/>
        <v>0</v>
      </c>
      <c r="J19" s="28">
        <f t="shared" si="4"/>
        <v>9</v>
      </c>
      <c r="K19" s="28" t="str">
        <f t="shared" si="2"/>
        <v>-</v>
      </c>
    </row>
    <row r="20" spans="1:11" x14ac:dyDescent="0.25">
      <c r="A20" s="6">
        <v>15</v>
      </c>
      <c r="B20" s="7" t="s">
        <v>24</v>
      </c>
      <c r="C20" s="28">
        <v>28.31119920924495</v>
      </c>
      <c r="D20" s="28">
        <f>[1]AGR!$AG20</f>
        <v>15</v>
      </c>
      <c r="E20" s="28">
        <f t="shared" si="0"/>
        <v>52.982566683723476</v>
      </c>
      <c r="F20" s="28">
        <v>16.925495333256322</v>
      </c>
      <c r="G20" s="28">
        <f>[1]AGR!$FC20+[1]AGR!$HE20+[1]AGR!$JP20</f>
        <v>187</v>
      </c>
      <c r="H20" s="28">
        <f t="shared" si="1"/>
        <v>1104.8421113713</v>
      </c>
      <c r="I20" s="28">
        <f t="shared" si="4"/>
        <v>45.236694542501269</v>
      </c>
      <c r="J20" s="28">
        <f t="shared" si="4"/>
        <v>202</v>
      </c>
      <c r="K20" s="28">
        <f t="shared" si="2"/>
        <v>446.5401418978895</v>
      </c>
    </row>
    <row r="21" spans="1:11" x14ac:dyDescent="0.25">
      <c r="A21" s="6">
        <v>16</v>
      </c>
      <c r="B21" s="7" t="s">
        <v>25</v>
      </c>
      <c r="C21" s="28">
        <v>146.9249919437961</v>
      </c>
      <c r="D21" s="28">
        <f>[1]AGR!$AG21</f>
        <v>27</v>
      </c>
      <c r="E21" s="28">
        <f t="shared" si="0"/>
        <v>18.376723825398226</v>
      </c>
      <c r="F21" s="28">
        <v>89.941260831465343</v>
      </c>
      <c r="G21" s="28">
        <f>[1]AGR!$FC21+[1]AGR!$HE21+[1]AGR!$JP21</f>
        <v>42</v>
      </c>
      <c r="H21" s="28">
        <f t="shared" si="1"/>
        <v>46.697143904509936</v>
      </c>
      <c r="I21" s="28">
        <f t="shared" si="4"/>
        <v>236.86625277526144</v>
      </c>
      <c r="J21" s="28">
        <f t="shared" si="4"/>
        <v>69</v>
      </c>
      <c r="K21" s="28">
        <f t="shared" si="2"/>
        <v>29.130363313285983</v>
      </c>
    </row>
    <row r="22" spans="1:11" x14ac:dyDescent="0.25">
      <c r="A22" s="6">
        <v>17</v>
      </c>
      <c r="B22" s="7" t="s">
        <v>26</v>
      </c>
      <c r="C22" s="28">
        <v>107.41518468850172</v>
      </c>
      <c r="D22" s="28">
        <f>[1]AGR!$AG22</f>
        <v>35</v>
      </c>
      <c r="E22" s="28">
        <f t="shared" si="0"/>
        <v>32.583847527235669</v>
      </c>
      <c r="F22" s="28">
        <v>81.511737837386335</v>
      </c>
      <c r="G22" s="28">
        <f>[1]AGR!$FC22+[1]AGR!$HE22+[1]AGR!$JP22</f>
        <v>2</v>
      </c>
      <c r="H22" s="28">
        <f t="shared" si="1"/>
        <v>2.4536343513985002</v>
      </c>
      <c r="I22" s="28">
        <f t="shared" si="4"/>
        <v>188.92692252588807</v>
      </c>
      <c r="J22" s="28">
        <f t="shared" si="4"/>
        <v>37</v>
      </c>
      <c r="K22" s="28">
        <f t="shared" si="2"/>
        <v>19.584291907856596</v>
      </c>
    </row>
    <row r="23" spans="1:11" x14ac:dyDescent="0.25">
      <c r="A23" s="6">
        <v>18</v>
      </c>
      <c r="B23" s="7" t="s">
        <v>27</v>
      </c>
      <c r="C23" s="28">
        <v>20.258542553256884</v>
      </c>
      <c r="D23" s="28">
        <f>[1]AGR!$AG23</f>
        <v>13</v>
      </c>
      <c r="E23" s="28">
        <f t="shared" si="0"/>
        <v>64.170460267932967</v>
      </c>
      <c r="F23" s="28">
        <v>14.802552472634591</v>
      </c>
      <c r="G23" s="28">
        <f>[1]AGR!$FC23+[1]AGR!$HE23+[1]AGR!$JP23</f>
        <v>8</v>
      </c>
      <c r="H23" s="28">
        <f t="shared" si="1"/>
        <v>54.044733263331182</v>
      </c>
      <c r="I23" s="28">
        <f t="shared" si="4"/>
        <v>35.061095025891476</v>
      </c>
      <c r="J23" s="28">
        <f t="shared" si="4"/>
        <v>21</v>
      </c>
      <c r="K23" s="28">
        <f t="shared" si="2"/>
        <v>59.895448172660281</v>
      </c>
    </row>
    <row r="24" spans="1:11" x14ac:dyDescent="0.25">
      <c r="A24" s="6">
        <v>19</v>
      </c>
      <c r="B24" s="7" t="s">
        <v>28</v>
      </c>
      <c r="C24" s="28">
        <v>65.414897518923283</v>
      </c>
      <c r="D24" s="28">
        <f>[1]AGR!$AG24</f>
        <v>0</v>
      </c>
      <c r="E24" s="28">
        <f t="shared" si="0"/>
        <v>0</v>
      </c>
      <c r="F24" s="28">
        <v>14.571264234404943</v>
      </c>
      <c r="G24" s="28">
        <f>[1]AGR!$FC24+[1]AGR!$HE24+[1]AGR!$JP24</f>
        <v>65</v>
      </c>
      <c r="H24" s="28">
        <f t="shared" si="1"/>
        <v>446.08346231568049</v>
      </c>
      <c r="I24" s="28">
        <f t="shared" si="4"/>
        <v>79.986161753328219</v>
      </c>
      <c r="J24" s="28">
        <f t="shared" si="4"/>
        <v>65</v>
      </c>
      <c r="K24" s="28">
        <f t="shared" si="2"/>
        <v>81.264056900811781</v>
      </c>
    </row>
    <row r="25" spans="1:11" x14ac:dyDescent="0.25">
      <c r="A25" s="6">
        <v>20</v>
      </c>
      <c r="B25" s="7" t="s">
        <v>29</v>
      </c>
      <c r="C25" s="28">
        <v>233.59627379053009</v>
      </c>
      <c r="D25" s="28">
        <f>[1]AGR!$AG25</f>
        <v>191</v>
      </c>
      <c r="E25" s="28">
        <f t="shared" si="0"/>
        <v>81.765002883253644</v>
      </c>
      <c r="F25" s="28">
        <v>63.808041692994223</v>
      </c>
      <c r="G25" s="28">
        <f>[1]AGR!$FC25+[1]AGR!$HE25+[1]AGR!$JP25</f>
        <v>3</v>
      </c>
      <c r="H25" s="28">
        <f t="shared" si="1"/>
        <v>4.7016017423543399</v>
      </c>
      <c r="I25" s="28">
        <f t="shared" si="4"/>
        <v>297.40431548352433</v>
      </c>
      <c r="J25" s="28">
        <f t="shared" si="4"/>
        <v>194</v>
      </c>
      <c r="K25" s="28">
        <f t="shared" si="2"/>
        <v>65.231064211220982</v>
      </c>
    </row>
    <row r="26" spans="1:11" x14ac:dyDescent="0.25">
      <c r="A26" s="6">
        <v>21</v>
      </c>
      <c r="B26" s="7" t="s">
        <v>30</v>
      </c>
      <c r="C26" s="28">
        <v>2312.4907250419947</v>
      </c>
      <c r="D26" s="28">
        <f>[1]AGR!$AG26</f>
        <v>496</v>
      </c>
      <c r="E26" s="28">
        <f t="shared" si="0"/>
        <v>21.448734675076054</v>
      </c>
      <c r="F26" s="28">
        <v>1155.1864144446365</v>
      </c>
      <c r="G26" s="28">
        <f>[1]AGR!$FC26+[1]AGR!$HE26+[1]AGR!$JP26</f>
        <v>917</v>
      </c>
      <c r="H26" s="28">
        <f t="shared" si="1"/>
        <v>79.381127455593727</v>
      </c>
      <c r="I26" s="28">
        <f t="shared" si="4"/>
        <v>3467.6771394866309</v>
      </c>
      <c r="J26" s="28">
        <f t="shared" si="4"/>
        <v>1413</v>
      </c>
      <c r="K26" s="28">
        <f t="shared" si="2"/>
        <v>40.747738130233955</v>
      </c>
    </row>
    <row r="27" spans="1:11" x14ac:dyDescent="0.25">
      <c r="A27" s="6">
        <v>22</v>
      </c>
      <c r="B27" s="7" t="s">
        <v>31</v>
      </c>
      <c r="C27" s="28">
        <v>968.64905097049495</v>
      </c>
      <c r="D27" s="28">
        <f>[1]AGR!$AG27</f>
        <v>505</v>
      </c>
      <c r="E27" s="28">
        <f t="shared" si="0"/>
        <v>52.134464953435682</v>
      </c>
      <c r="F27" s="28">
        <v>1609.8577446745101</v>
      </c>
      <c r="G27" s="28">
        <f>[1]AGR!$FC27+[1]AGR!$HE27+[1]AGR!$JP27</f>
        <v>179</v>
      </c>
      <c r="H27" s="28">
        <f t="shared" si="1"/>
        <v>11.118994867226061</v>
      </c>
      <c r="I27" s="28">
        <f t="shared" si="4"/>
        <v>2578.5067956450048</v>
      </c>
      <c r="J27" s="28">
        <f t="shared" si="4"/>
        <v>684</v>
      </c>
      <c r="K27" s="28">
        <f t="shared" si="2"/>
        <v>26.526980698877686</v>
      </c>
    </row>
    <row r="28" spans="1:11" x14ac:dyDescent="0.25">
      <c r="A28" s="6">
        <v>23</v>
      </c>
      <c r="B28" s="7" t="s">
        <v>32</v>
      </c>
      <c r="C28" s="28">
        <v>461.07704338359201</v>
      </c>
      <c r="D28" s="28">
        <f>[1]AGR!$AG28</f>
        <v>408</v>
      </c>
      <c r="E28" s="28">
        <f t="shared" si="0"/>
        <v>88.488465399602489</v>
      </c>
      <c r="F28" s="28">
        <v>307.42156532938645</v>
      </c>
      <c r="G28" s="28">
        <f>[1]AGR!$FC28+[1]AGR!$HE28+[1]AGR!$JP28</f>
        <v>85</v>
      </c>
      <c r="H28" s="28">
        <f t="shared" si="1"/>
        <v>27.649328995162346</v>
      </c>
      <c r="I28" s="28">
        <f t="shared" si="4"/>
        <v>768.49860871297847</v>
      </c>
      <c r="J28" s="28">
        <f t="shared" si="4"/>
        <v>493</v>
      </c>
      <c r="K28" s="28">
        <f t="shared" si="2"/>
        <v>64.151059534855619</v>
      </c>
    </row>
    <row r="29" spans="1:11" x14ac:dyDescent="0.25">
      <c r="A29" s="6">
        <v>24</v>
      </c>
      <c r="B29" s="7" t="s">
        <v>33</v>
      </c>
      <c r="C29" s="28">
        <v>0.356130667022314</v>
      </c>
      <c r="D29" s="28">
        <f>[1]AGR!$AG29</f>
        <v>0</v>
      </c>
      <c r="E29" s="28">
        <v>0</v>
      </c>
      <c r="F29" s="28">
        <v>1.0336506901689158</v>
      </c>
      <c r="G29" s="28">
        <f>[1]AGR!$FC29+[1]AGR!$HE29+[1]AGR!$JP29</f>
        <v>37</v>
      </c>
      <c r="H29" s="28">
        <f t="shared" si="1"/>
        <v>3579.5458129045105</v>
      </c>
      <c r="I29" s="28">
        <f t="shared" si="4"/>
        <v>1.3897813571912296</v>
      </c>
      <c r="J29" s="28">
        <f t="shared" si="4"/>
        <v>37</v>
      </c>
      <c r="K29" s="28">
        <f t="shared" si="2"/>
        <v>2662.2892736723416</v>
      </c>
    </row>
    <row r="30" spans="1:11" x14ac:dyDescent="0.25">
      <c r="A30" s="6">
        <v>25</v>
      </c>
      <c r="B30" s="7" t="s">
        <v>34</v>
      </c>
      <c r="C30" s="28">
        <v>8.414137533435051</v>
      </c>
      <c r="D30" s="28">
        <f>[1]AGR!$AG30</f>
        <v>0</v>
      </c>
      <c r="E30" s="28">
        <f t="shared" si="0"/>
        <v>0</v>
      </c>
      <c r="F30" s="28">
        <v>363.47932874700422</v>
      </c>
      <c r="G30" s="28">
        <f>[1]AGR!$FC30+[1]AGR!$HE30+[1]AGR!$JP30</f>
        <v>151</v>
      </c>
      <c r="H30" s="28">
        <f t="shared" si="1"/>
        <v>41.54294015027795</v>
      </c>
      <c r="I30" s="28">
        <f t="shared" si="4"/>
        <v>371.89346628043927</v>
      </c>
      <c r="J30" s="28">
        <f t="shared" si="4"/>
        <v>151</v>
      </c>
      <c r="K30" s="28">
        <f t="shared" si="2"/>
        <v>40.603025783231473</v>
      </c>
    </row>
    <row r="31" spans="1:11" x14ac:dyDescent="0.25">
      <c r="A31" s="6">
        <v>26</v>
      </c>
      <c r="B31" s="7" t="s">
        <v>35</v>
      </c>
      <c r="C31" s="28">
        <v>362.5362090248754</v>
      </c>
      <c r="D31" s="28">
        <f>[1]AGR!$AG31</f>
        <v>40</v>
      </c>
      <c r="E31" s="28">
        <f t="shared" si="0"/>
        <v>11.033380667710187</v>
      </c>
      <c r="F31" s="28">
        <v>88.089269264754591</v>
      </c>
      <c r="G31" s="28">
        <f>[1]AGR!$FC31+[1]AGR!$HE31+[1]AGR!$JP31</f>
        <v>13</v>
      </c>
      <c r="H31" s="28">
        <f t="shared" si="1"/>
        <v>14.757756658110265</v>
      </c>
      <c r="I31" s="28">
        <f t="shared" si="4"/>
        <v>450.62547828963</v>
      </c>
      <c r="J31" s="28">
        <f t="shared" si="4"/>
        <v>53</v>
      </c>
      <c r="K31" s="28">
        <f t="shared" si="2"/>
        <v>11.76142995757008</v>
      </c>
    </row>
    <row r="32" spans="1:11" x14ac:dyDescent="0.25">
      <c r="A32" s="6">
        <v>27</v>
      </c>
      <c r="B32" s="7" t="s">
        <v>36</v>
      </c>
      <c r="C32" s="28">
        <v>1176.3052400483182</v>
      </c>
      <c r="D32" s="28">
        <f>[1]AGR!$AG32</f>
        <v>833</v>
      </c>
      <c r="E32" s="28">
        <f t="shared" si="0"/>
        <v>70.814952755441553</v>
      </c>
      <c r="F32" s="28">
        <v>301.87728082229324</v>
      </c>
      <c r="G32" s="28">
        <f>[1]AGR!$FC32+[1]AGR!$HE32+[1]AGR!$JP32</f>
        <v>14</v>
      </c>
      <c r="H32" s="28">
        <f t="shared" si="1"/>
        <v>4.6376461195969929</v>
      </c>
      <c r="I32" s="28">
        <f t="shared" si="4"/>
        <v>1478.1825208706114</v>
      </c>
      <c r="J32" s="28">
        <f t="shared" si="4"/>
        <v>847</v>
      </c>
      <c r="K32" s="28">
        <f t="shared" si="2"/>
        <v>57.300095762270203</v>
      </c>
    </row>
    <row r="33" spans="1:11" x14ac:dyDescent="0.25">
      <c r="A33" s="6">
        <v>28</v>
      </c>
      <c r="B33" s="7" t="s">
        <v>37</v>
      </c>
      <c r="C33" s="28">
        <v>157.90485711325468</v>
      </c>
      <c r="D33" s="28">
        <f>[1]AGR!$AG33</f>
        <v>20</v>
      </c>
      <c r="E33" s="28">
        <f t="shared" si="0"/>
        <v>12.665854848059123</v>
      </c>
      <c r="F33" s="28">
        <v>333.33988967378929</v>
      </c>
      <c r="G33" s="28">
        <f>[1]AGR!$FC33+[1]AGR!$HE33+[1]AGR!$JP33</f>
        <v>255</v>
      </c>
      <c r="H33" s="28">
        <f t="shared" si="1"/>
        <v>76.49849534946037</v>
      </c>
      <c r="I33" s="28">
        <f t="shared" si="4"/>
        <v>491.24474678704394</v>
      </c>
      <c r="J33" s="28">
        <f t="shared" si="4"/>
        <v>275</v>
      </c>
      <c r="K33" s="28">
        <f t="shared" si="2"/>
        <v>55.980242394167185</v>
      </c>
    </row>
    <row r="34" spans="1:11" x14ac:dyDescent="0.25">
      <c r="A34" s="6">
        <v>29</v>
      </c>
      <c r="B34" s="7" t="s">
        <v>38</v>
      </c>
      <c r="C34" s="28">
        <v>0</v>
      </c>
      <c r="D34" s="28">
        <f>[1]AGR!$AG34</f>
        <v>0</v>
      </c>
      <c r="E34" s="28" t="str">
        <f t="shared" si="0"/>
        <v>-</v>
      </c>
      <c r="F34" s="28">
        <v>0.50092020120031855</v>
      </c>
      <c r="G34" s="28">
        <f>[1]AGR!$FC34+[1]AGR!$HE34+[1]AGR!$JP34</f>
        <v>0</v>
      </c>
      <c r="H34" s="28">
        <f t="shared" si="1"/>
        <v>0</v>
      </c>
      <c r="I34" s="28">
        <f t="shared" ref="I34:J54" si="5">C34+F34</f>
        <v>0.50092020120031855</v>
      </c>
      <c r="J34" s="28">
        <f t="shared" si="5"/>
        <v>0</v>
      </c>
      <c r="K34" s="28">
        <f t="shared" si="2"/>
        <v>0</v>
      </c>
    </row>
    <row r="35" spans="1:11" x14ac:dyDescent="0.25">
      <c r="A35" s="6">
        <v>30</v>
      </c>
      <c r="B35" s="7" t="s">
        <v>39</v>
      </c>
      <c r="C35" s="28">
        <v>181.83783638365909</v>
      </c>
      <c r="D35" s="28">
        <f>[1]AGR!$AG35</f>
        <v>63</v>
      </c>
      <c r="E35" s="28">
        <f t="shared" si="0"/>
        <v>34.646254736047617</v>
      </c>
      <c r="F35" s="28">
        <v>76.033488335565352</v>
      </c>
      <c r="G35" s="28">
        <f>[1]AGR!$FC35+[1]AGR!$HE35+[1]AGR!$JP35</f>
        <v>107</v>
      </c>
      <c r="H35" s="28">
        <f t="shared" si="1"/>
        <v>140.72746409814502</v>
      </c>
      <c r="I35" s="28">
        <f t="shared" si="5"/>
        <v>257.87132471922445</v>
      </c>
      <c r="J35" s="28">
        <f t="shared" si="5"/>
        <v>170</v>
      </c>
      <c r="K35" s="28">
        <f t="shared" si="2"/>
        <v>65.924352071754953</v>
      </c>
    </row>
    <row r="36" spans="1:11" x14ac:dyDescent="0.25">
      <c r="A36" s="6">
        <v>31</v>
      </c>
      <c r="B36" s="7" t="s">
        <v>40</v>
      </c>
      <c r="C36" s="28">
        <v>37.975409282989055</v>
      </c>
      <c r="D36" s="28">
        <f>[1]AGR!$AG36</f>
        <v>24</v>
      </c>
      <c r="E36" s="28">
        <f t="shared" si="0"/>
        <v>63.19879220037982</v>
      </c>
      <c r="F36" s="28">
        <v>3.3912819849935785</v>
      </c>
      <c r="G36" s="28">
        <f>[1]AGR!$FC36+[1]AGR!$HE36+[1]AGR!$JP36</f>
        <v>2</v>
      </c>
      <c r="H36" s="28">
        <f t="shared" si="1"/>
        <v>58.974747863787179</v>
      </c>
      <c r="I36" s="28">
        <f t="shared" si="5"/>
        <v>41.366691267982631</v>
      </c>
      <c r="J36" s="28">
        <f t="shared" si="5"/>
        <v>26</v>
      </c>
      <c r="K36" s="28">
        <f t="shared" si="2"/>
        <v>62.852500896352126</v>
      </c>
    </row>
    <row r="37" spans="1:11" x14ac:dyDescent="0.25">
      <c r="A37" s="6">
        <v>32</v>
      </c>
      <c r="B37" s="7" t="s">
        <v>41</v>
      </c>
      <c r="C37" s="28">
        <v>76.053034183906732</v>
      </c>
      <c r="D37" s="28">
        <f>[1]AGR!$AG37</f>
        <v>149</v>
      </c>
      <c r="E37" s="28">
        <f t="shared" si="0"/>
        <v>195.91591788395641</v>
      </c>
      <c r="F37" s="28">
        <v>79.891687430114189</v>
      </c>
      <c r="G37" s="28">
        <f>[1]AGR!$FC37+[1]AGR!$HE37+[1]AGR!$JP37</f>
        <v>1</v>
      </c>
      <c r="H37" s="28">
        <f t="shared" si="1"/>
        <v>1.2516946783415446</v>
      </c>
      <c r="I37" s="28">
        <f t="shared" si="5"/>
        <v>155.94472161402092</v>
      </c>
      <c r="J37" s="28">
        <f t="shared" si="5"/>
        <v>150</v>
      </c>
      <c r="K37" s="28">
        <f t="shared" si="2"/>
        <v>96.187930214954804</v>
      </c>
    </row>
    <row r="38" spans="1:11" x14ac:dyDescent="0.25">
      <c r="A38" s="6">
        <v>33</v>
      </c>
      <c r="B38" s="7" t="s">
        <v>42</v>
      </c>
      <c r="C38" s="28">
        <v>118.23213575918882</v>
      </c>
      <c r="D38" s="28">
        <f>[1]AGR!$AG38</f>
        <v>52</v>
      </c>
      <c r="E38" s="28">
        <f t="shared" si="0"/>
        <v>43.981274351595765</v>
      </c>
      <c r="F38" s="28">
        <v>128.22881587357153</v>
      </c>
      <c r="G38" s="28">
        <f>[1]AGR!$FC38+[1]AGR!$HE38+[1]AGR!$JP38</f>
        <v>155</v>
      </c>
      <c r="H38" s="28">
        <f t="shared" si="1"/>
        <v>120.87766618138608</v>
      </c>
      <c r="I38" s="28">
        <f t="shared" si="5"/>
        <v>246.46095163276036</v>
      </c>
      <c r="J38" s="28">
        <f t="shared" si="5"/>
        <v>207</v>
      </c>
      <c r="K38" s="28">
        <f t="shared" si="2"/>
        <v>83.98896402398087</v>
      </c>
    </row>
    <row r="39" spans="1:11" x14ac:dyDescent="0.25">
      <c r="A39" s="6">
        <v>34</v>
      </c>
      <c r="B39" s="7" t="s">
        <v>43</v>
      </c>
      <c r="C39" s="28">
        <v>58.641622097053293</v>
      </c>
      <c r="D39" s="28">
        <f>[1]AGR!$AG39</f>
        <v>0</v>
      </c>
      <c r="E39" s="28">
        <f t="shared" si="0"/>
        <v>0</v>
      </c>
      <c r="F39" s="28">
        <v>5.1054447891441903</v>
      </c>
      <c r="G39" s="28">
        <f>[1]AGR!$FC39+[1]AGR!$HE39+[1]AGR!$JP39</f>
        <v>48</v>
      </c>
      <c r="H39" s="28">
        <f t="shared" si="1"/>
        <v>940.17273680176436</v>
      </c>
      <c r="I39" s="28">
        <f t="shared" si="5"/>
        <v>63.747066886197487</v>
      </c>
      <c r="J39" s="28">
        <f t="shared" si="5"/>
        <v>48</v>
      </c>
      <c r="K39" s="28">
        <f t="shared" si="2"/>
        <v>75.297582060819423</v>
      </c>
    </row>
    <row r="40" spans="1:11" x14ac:dyDescent="0.25">
      <c r="A40" s="8" t="s">
        <v>44</v>
      </c>
      <c r="B40" s="9"/>
      <c r="C40" s="29">
        <v>7131.1559174958757</v>
      </c>
      <c r="D40" s="29">
        <f>SUM(D18:D39)</f>
        <v>2892</v>
      </c>
      <c r="E40" s="29">
        <f t="shared" si="0"/>
        <v>40.554435121866376</v>
      </c>
      <c r="F40" s="29">
        <v>5423.4961083346179</v>
      </c>
      <c r="G40" s="29">
        <f>SUM(G18:G39)</f>
        <v>2516</v>
      </c>
      <c r="H40" s="29">
        <f t="shared" si="1"/>
        <v>46.390740395913795</v>
      </c>
      <c r="I40" s="29">
        <f>SUM(I18:I39)</f>
        <v>12554.652025830492</v>
      </c>
      <c r="J40" s="29">
        <f>SUM(J18:J39)</f>
        <v>5408</v>
      </c>
      <c r="K40" s="29">
        <f t="shared" si="2"/>
        <v>43.075666206226529</v>
      </c>
    </row>
    <row r="41" spans="1:11" x14ac:dyDescent="0.25">
      <c r="A41" s="8" t="s">
        <v>45</v>
      </c>
      <c r="B41" s="9"/>
      <c r="C41" s="29">
        <v>86421.892202069284</v>
      </c>
      <c r="D41" s="29">
        <f>D40+D17</f>
        <v>21463</v>
      </c>
      <c r="E41" s="29">
        <f t="shared" si="0"/>
        <v>24.835142407916511</v>
      </c>
      <c r="F41" s="29">
        <v>33908.272030317486</v>
      </c>
      <c r="G41" s="29">
        <f>G40+G17</f>
        <v>17472</v>
      </c>
      <c r="H41" s="29">
        <f t="shared" si="1"/>
        <v>51.52724970584827</v>
      </c>
      <c r="I41" s="29">
        <f>I40+I17</f>
        <v>120330.16423238676</v>
      </c>
      <c r="J41" s="29">
        <f>J40+J17</f>
        <v>38935</v>
      </c>
      <c r="K41" s="29">
        <f t="shared" si="2"/>
        <v>32.356807828174375</v>
      </c>
    </row>
    <row r="42" spans="1:11" x14ac:dyDescent="0.25">
      <c r="A42" s="6">
        <v>35</v>
      </c>
      <c r="B42" s="7" t="s">
        <v>46</v>
      </c>
      <c r="C42" s="28">
        <v>14962.451731690446</v>
      </c>
      <c r="D42" s="28">
        <f>[1]AGR!$AG42</f>
        <v>2781.5799999999995</v>
      </c>
      <c r="E42" s="28">
        <f t="shared" si="0"/>
        <v>18.59040249472363</v>
      </c>
      <c r="F42" s="28">
        <v>2459.5403763047316</v>
      </c>
      <c r="G42" s="28">
        <f>[1]AGR!$FC42+[1]AGR!$HE42+[1]AGR!$JP42</f>
        <v>1183.3600000000001</v>
      </c>
      <c r="H42" s="28">
        <f t="shared" si="1"/>
        <v>48.11305443084072</v>
      </c>
      <c r="I42" s="28">
        <f t="shared" ref="I42:J42" si="6">C42+F42</f>
        <v>17421.992107995178</v>
      </c>
      <c r="J42" s="28">
        <f t="shared" si="6"/>
        <v>3964.9399999999996</v>
      </c>
      <c r="K42" s="28">
        <f t="shared" si="2"/>
        <v>22.758247021478315</v>
      </c>
    </row>
    <row r="43" spans="1:11" x14ac:dyDescent="0.25">
      <c r="A43" s="8" t="s">
        <v>47</v>
      </c>
      <c r="B43" s="9"/>
      <c r="C43" s="29">
        <v>14962.451731690446</v>
      </c>
      <c r="D43" s="29">
        <f>D42</f>
        <v>2781.5799999999995</v>
      </c>
      <c r="E43" s="29">
        <f t="shared" si="0"/>
        <v>18.59040249472363</v>
      </c>
      <c r="F43" s="29">
        <v>2459.5403763047316</v>
      </c>
      <c r="G43" s="29">
        <f>G42</f>
        <v>1183.3600000000001</v>
      </c>
      <c r="H43" s="29">
        <f t="shared" si="1"/>
        <v>48.11305443084072</v>
      </c>
      <c r="I43" s="29">
        <f>I42</f>
        <v>17421.992107995178</v>
      </c>
      <c r="J43" s="29">
        <f>J42</f>
        <v>3964.9399999999996</v>
      </c>
      <c r="K43" s="29">
        <f t="shared" si="2"/>
        <v>22.758247021478315</v>
      </c>
    </row>
    <row r="44" spans="1:11" x14ac:dyDescent="0.25">
      <c r="A44" s="6">
        <v>36</v>
      </c>
      <c r="B44" s="7" t="s">
        <v>48</v>
      </c>
      <c r="C44" s="30">
        <v>8863.5752375855154</v>
      </c>
      <c r="D44" s="28">
        <f>[1]AGR!$AG45</f>
        <v>4266</v>
      </c>
      <c r="E44" s="30">
        <f t="shared" si="0"/>
        <v>48.129562683805695</v>
      </c>
      <c r="F44" s="30">
        <v>2916.547116040284</v>
      </c>
      <c r="G44" s="28">
        <f>[1]AGR!$FC45+[1]AGR!$HE45+[1]AGR!$JP45</f>
        <v>1540</v>
      </c>
      <c r="H44" s="30">
        <f t="shared" si="1"/>
        <v>52.802164296622635</v>
      </c>
      <c r="I44" s="28">
        <f t="shared" ref="I44:J47" si="7">C44+F44</f>
        <v>11780.1223536258</v>
      </c>
      <c r="J44" s="28">
        <f t="shared" si="7"/>
        <v>5806</v>
      </c>
      <c r="K44" s="30">
        <f t="shared" si="2"/>
        <v>49.286415078812595</v>
      </c>
    </row>
    <row r="45" spans="1:11" x14ac:dyDescent="0.25">
      <c r="A45" s="6">
        <v>37</v>
      </c>
      <c r="B45" s="7" t="s">
        <v>49</v>
      </c>
      <c r="C45" s="30">
        <v>2342.5839802040632</v>
      </c>
      <c r="D45" s="28">
        <f>[1]AGR!$AG46</f>
        <v>516</v>
      </c>
      <c r="E45" s="30">
        <f t="shared" si="0"/>
        <v>22.026958451028555</v>
      </c>
      <c r="F45" s="30">
        <v>1066.0955464768854</v>
      </c>
      <c r="G45" s="28">
        <f>[1]AGR!$FC46+[1]AGR!$HE46+[1]AGR!$JP46</f>
        <v>377</v>
      </c>
      <c r="H45" s="30">
        <f t="shared" si="1"/>
        <v>35.362684071410662</v>
      </c>
      <c r="I45" s="28">
        <f t="shared" si="7"/>
        <v>3408.6795266809486</v>
      </c>
      <c r="J45" s="28">
        <f t="shared" si="7"/>
        <v>893</v>
      </c>
      <c r="K45" s="30">
        <f t="shared" si="2"/>
        <v>26.197828015516592</v>
      </c>
    </row>
    <row r="46" spans="1:11" x14ac:dyDescent="0.25">
      <c r="A46" s="6">
        <v>38</v>
      </c>
      <c r="B46" s="7" t="s">
        <v>50</v>
      </c>
      <c r="C46" s="30">
        <v>4401.0487350017283</v>
      </c>
      <c r="D46" s="28">
        <f>[1]AGR!$AG47</f>
        <v>1431</v>
      </c>
      <c r="E46" s="30">
        <f t="shared" si="0"/>
        <v>32.514977364808438</v>
      </c>
      <c r="F46" s="30">
        <v>869.80171545447524</v>
      </c>
      <c r="G46" s="28">
        <f>[1]AGR!$FC47+[1]AGR!$HE47+[1]AGR!$JP47</f>
        <v>396</v>
      </c>
      <c r="H46" s="30">
        <f t="shared" si="1"/>
        <v>45.527617727574643</v>
      </c>
      <c r="I46" s="28">
        <f t="shared" si="7"/>
        <v>5270.8504504562034</v>
      </c>
      <c r="J46" s="28">
        <f t="shared" si="7"/>
        <v>1827</v>
      </c>
      <c r="K46" s="30">
        <f t="shared" si="2"/>
        <v>34.662338026340116</v>
      </c>
    </row>
    <row r="47" spans="1:11" x14ac:dyDescent="0.25">
      <c r="A47" s="6">
        <v>39</v>
      </c>
      <c r="B47" s="7" t="s">
        <v>51</v>
      </c>
      <c r="C47" s="30">
        <v>4539.9216092195365</v>
      </c>
      <c r="D47" s="28">
        <f>[1]AGR!$AG48</f>
        <v>1712</v>
      </c>
      <c r="E47" s="30">
        <f t="shared" si="0"/>
        <v>37.709902226578578</v>
      </c>
      <c r="F47" s="30">
        <v>1939.4831024468654</v>
      </c>
      <c r="G47" s="28">
        <f>[1]AGR!$FC48+[1]AGR!$HE48+[1]AGR!$JP48</f>
        <v>532</v>
      </c>
      <c r="H47" s="30">
        <f t="shared" si="1"/>
        <v>27.429988914511554</v>
      </c>
      <c r="I47" s="28">
        <f t="shared" si="7"/>
        <v>6479.4047116664024</v>
      </c>
      <c r="J47" s="28">
        <f t="shared" si="7"/>
        <v>2244</v>
      </c>
      <c r="K47" s="30">
        <f t="shared" si="2"/>
        <v>34.632811189577296</v>
      </c>
    </row>
    <row r="48" spans="1:11" x14ac:dyDescent="0.25">
      <c r="A48" s="8" t="s">
        <v>52</v>
      </c>
      <c r="B48" s="9"/>
      <c r="C48" s="29">
        <v>20147.129562010843</v>
      </c>
      <c r="D48" s="29">
        <f>SUM(D44:D47)</f>
        <v>7925</v>
      </c>
      <c r="E48" s="29">
        <f t="shared" si="0"/>
        <v>39.335628311753517</v>
      </c>
      <c r="F48" s="29">
        <v>6791.9274804185106</v>
      </c>
      <c r="G48" s="29">
        <f>SUM(G44:G47)</f>
        <v>2845</v>
      </c>
      <c r="H48" s="29">
        <f t="shared" si="1"/>
        <v>41.887961969592382</v>
      </c>
      <c r="I48" s="29">
        <f>SUM(I44:I47)</f>
        <v>26939.057042429355</v>
      </c>
      <c r="J48" s="29">
        <f>SUM(J44:J47)</f>
        <v>10770</v>
      </c>
      <c r="K48" s="29">
        <f t="shared" si="2"/>
        <v>39.97912763998054</v>
      </c>
    </row>
    <row r="49" spans="1:17" x14ac:dyDescent="0.25">
      <c r="A49" s="6">
        <v>40</v>
      </c>
      <c r="B49" s="7" t="s">
        <v>53</v>
      </c>
      <c r="C49" s="30">
        <v>2.0000826617457732</v>
      </c>
      <c r="D49" s="28">
        <f>[1]AGR!$AG50</f>
        <v>0</v>
      </c>
      <c r="E49" s="30">
        <f t="shared" si="0"/>
        <v>0</v>
      </c>
      <c r="F49" s="30">
        <v>0</v>
      </c>
      <c r="G49" s="28">
        <f>[1]AGR!$FC50+[1]AGR!$HE50+[1]AGR!$JP50</f>
        <v>0</v>
      </c>
      <c r="H49" s="30" t="str">
        <f t="shared" si="1"/>
        <v>-</v>
      </c>
      <c r="I49" s="28">
        <f t="shared" ref="I49:J51" si="8">C49+F49</f>
        <v>2.0000826617457732</v>
      </c>
      <c r="J49" s="28">
        <f t="shared" si="8"/>
        <v>0</v>
      </c>
      <c r="K49" s="30">
        <f t="shared" si="2"/>
        <v>0</v>
      </c>
    </row>
    <row r="50" spans="1:17" x14ac:dyDescent="0.25">
      <c r="A50" s="6">
        <v>41</v>
      </c>
      <c r="B50" s="7" t="s">
        <v>54</v>
      </c>
      <c r="C50" s="30">
        <v>12.000494321091855</v>
      </c>
      <c r="D50" s="28">
        <f>[1]AGR!$AG51</f>
        <v>58</v>
      </c>
      <c r="E50" s="30">
        <f t="shared" si="0"/>
        <v>483.31342399837843</v>
      </c>
      <c r="F50" s="30">
        <v>0</v>
      </c>
      <c r="G50" s="28">
        <f>[1]AGR!$FC51+[1]AGR!$HE51+[1]AGR!$JP51</f>
        <v>0</v>
      </c>
      <c r="H50" s="30" t="str">
        <f t="shared" si="1"/>
        <v>-</v>
      </c>
      <c r="I50" s="28">
        <f t="shared" si="8"/>
        <v>12.000494321091855</v>
      </c>
      <c r="J50" s="28">
        <f t="shared" si="8"/>
        <v>58</v>
      </c>
      <c r="K50" s="30">
        <f t="shared" si="2"/>
        <v>483.31342399837843</v>
      </c>
    </row>
    <row r="51" spans="1:17" x14ac:dyDescent="0.25">
      <c r="A51" s="6">
        <v>42</v>
      </c>
      <c r="B51" s="7" t="s">
        <v>55</v>
      </c>
      <c r="C51" s="30">
        <v>0</v>
      </c>
      <c r="D51" s="28">
        <f>[1]AGR!$AG52</f>
        <v>0</v>
      </c>
      <c r="E51" s="30" t="str">
        <f t="shared" si="0"/>
        <v>-</v>
      </c>
      <c r="F51" s="30">
        <v>0</v>
      </c>
      <c r="G51" s="28">
        <f>[1]AGR!$FC52+[1]AGR!$HE52+[1]AGR!$JP52</f>
        <v>4</v>
      </c>
      <c r="H51" s="30" t="str">
        <f t="shared" si="1"/>
        <v>-</v>
      </c>
      <c r="I51" s="28">
        <f t="shared" si="8"/>
        <v>0</v>
      </c>
      <c r="J51" s="28">
        <f t="shared" si="8"/>
        <v>4</v>
      </c>
      <c r="K51" s="30" t="str">
        <f t="shared" si="2"/>
        <v>-</v>
      </c>
    </row>
    <row r="52" spans="1:17" x14ac:dyDescent="0.25">
      <c r="A52" s="19" t="s">
        <v>56</v>
      </c>
      <c r="B52" s="20"/>
      <c r="C52" s="29">
        <v>14.000576982837629</v>
      </c>
      <c r="D52" s="29">
        <f>SUM(D49:D51)</f>
        <v>58</v>
      </c>
      <c r="E52" s="29">
        <f t="shared" si="0"/>
        <v>414.26864100742648</v>
      </c>
      <c r="F52" s="29">
        <v>0</v>
      </c>
      <c r="G52" s="29">
        <f>SUM(G49:G51)</f>
        <v>4</v>
      </c>
      <c r="H52" s="29" t="str">
        <f t="shared" si="1"/>
        <v>-</v>
      </c>
      <c r="I52" s="29">
        <f>SUM(I49:I51)</f>
        <v>14.000576982837629</v>
      </c>
      <c r="J52" s="29">
        <f>SUM(J49:J51)</f>
        <v>62</v>
      </c>
      <c r="K52" s="29">
        <f t="shared" si="2"/>
        <v>442.83889211138694</v>
      </c>
    </row>
    <row r="53" spans="1:17" x14ac:dyDescent="0.25">
      <c r="A53" s="6">
        <v>43</v>
      </c>
      <c r="B53" s="7" t="s">
        <v>57</v>
      </c>
      <c r="C53" s="30">
        <v>0</v>
      </c>
      <c r="D53" s="28">
        <f>[1]AGR!$AG54</f>
        <v>0</v>
      </c>
      <c r="E53" s="30" t="str">
        <f t="shared" si="0"/>
        <v>-</v>
      </c>
      <c r="F53" s="30">
        <v>0</v>
      </c>
      <c r="G53" s="28">
        <f>[1]AGR!$FC54+[1]AGR!$HE54+[1]AGR!$JP54</f>
        <v>0</v>
      </c>
      <c r="H53" s="30" t="str">
        <f t="shared" si="1"/>
        <v>-</v>
      </c>
      <c r="I53" s="28">
        <f t="shared" ref="I53:J55" si="9">C53+F53</f>
        <v>0</v>
      </c>
      <c r="J53" s="28">
        <f t="shared" si="9"/>
        <v>0</v>
      </c>
      <c r="K53" s="30" t="str">
        <f t="shared" si="2"/>
        <v>-</v>
      </c>
    </row>
    <row r="54" spans="1:17" x14ac:dyDescent="0.25">
      <c r="A54" s="6">
        <v>44</v>
      </c>
      <c r="B54" s="7" t="s">
        <v>58</v>
      </c>
      <c r="C54" s="30">
        <v>0</v>
      </c>
      <c r="D54" s="28">
        <f>[1]AGR!$AG55</f>
        <v>0</v>
      </c>
      <c r="E54" s="30" t="str">
        <f t="shared" si="0"/>
        <v>-</v>
      </c>
      <c r="F54" s="30">
        <v>0</v>
      </c>
      <c r="G54" s="28">
        <f>[1]AGR!$FC55+[1]AGR!$HE55+[1]AGR!$JP55</f>
        <v>0</v>
      </c>
      <c r="H54" s="30" t="str">
        <f t="shared" si="1"/>
        <v>-</v>
      </c>
      <c r="I54" s="28">
        <f t="shared" si="9"/>
        <v>0</v>
      </c>
      <c r="J54" s="28">
        <f t="shared" si="9"/>
        <v>0</v>
      </c>
      <c r="K54" s="30" t="str">
        <f t="shared" si="2"/>
        <v>-</v>
      </c>
    </row>
    <row r="55" spans="1:17" x14ac:dyDescent="0.25">
      <c r="A55" s="6">
        <v>45</v>
      </c>
      <c r="B55" s="7" t="s">
        <v>59</v>
      </c>
      <c r="C55" s="30">
        <v>0</v>
      </c>
      <c r="D55" s="28">
        <f>[1]AGR!$AG56</f>
        <v>0</v>
      </c>
      <c r="E55" s="30" t="str">
        <f t="shared" si="0"/>
        <v>-</v>
      </c>
      <c r="F55" s="30">
        <v>0</v>
      </c>
      <c r="G55" s="28">
        <f>[1]AGR!$FC56+[1]AGR!$HE56+[1]AGR!$JP56</f>
        <v>0</v>
      </c>
      <c r="H55" s="30" t="str">
        <f t="shared" si="1"/>
        <v>-</v>
      </c>
      <c r="I55" s="28">
        <f t="shared" si="9"/>
        <v>0</v>
      </c>
      <c r="J55" s="28">
        <f t="shared" si="9"/>
        <v>0</v>
      </c>
      <c r="K55" s="30" t="str">
        <f t="shared" si="2"/>
        <v>-</v>
      </c>
    </row>
    <row r="56" spans="1:17" x14ac:dyDescent="0.25">
      <c r="A56" s="19" t="s">
        <v>60</v>
      </c>
      <c r="B56" s="20"/>
      <c r="C56" s="29">
        <f>SUM(C53:C55)</f>
        <v>0</v>
      </c>
      <c r="D56" s="29">
        <f>SUM(D53:D55)</f>
        <v>0</v>
      </c>
      <c r="E56" s="29" t="str">
        <f t="shared" si="0"/>
        <v>-</v>
      </c>
      <c r="F56" s="29">
        <f>SUM(F53:F55)</f>
        <v>0</v>
      </c>
      <c r="G56" s="29">
        <f>SUM(G53:G55)</f>
        <v>0</v>
      </c>
      <c r="H56" s="29" t="str">
        <f t="shared" si="1"/>
        <v>-</v>
      </c>
      <c r="I56" s="29">
        <f>SUM(I53:I55)</f>
        <v>0</v>
      </c>
      <c r="J56" s="29">
        <f>SUM(J53:J55)</f>
        <v>0</v>
      </c>
      <c r="K56" s="29" t="str">
        <f t="shared" si="2"/>
        <v>-</v>
      </c>
    </row>
    <row r="57" spans="1:17" x14ac:dyDescent="0.25">
      <c r="A57" s="6">
        <v>46</v>
      </c>
      <c r="B57" s="7" t="s">
        <v>61</v>
      </c>
      <c r="C57" s="30">
        <v>34.523168108561165</v>
      </c>
      <c r="D57" s="28">
        <f>[1]AGR!$AG58</f>
        <v>0</v>
      </c>
      <c r="E57" s="30">
        <f t="shared" si="0"/>
        <v>0</v>
      </c>
      <c r="F57" s="30">
        <v>0.26</v>
      </c>
      <c r="G57" s="28">
        <f>[1]AGR!$FC58+[1]AGR!$HE58+[1]AGR!$JP58</f>
        <v>0</v>
      </c>
      <c r="H57" s="30">
        <f t="shared" si="1"/>
        <v>0</v>
      </c>
      <c r="I57" s="28">
        <f t="shared" ref="I57:J57" si="10">C57+F57</f>
        <v>34.783168108561163</v>
      </c>
      <c r="J57" s="28">
        <f t="shared" si="10"/>
        <v>0</v>
      </c>
      <c r="K57" s="30">
        <f t="shared" si="2"/>
        <v>0</v>
      </c>
    </row>
    <row r="58" spans="1:17" x14ac:dyDescent="0.25">
      <c r="A58" s="8" t="s">
        <v>62</v>
      </c>
      <c r="B58" s="9"/>
      <c r="C58" s="29">
        <v>34.523168108561165</v>
      </c>
      <c r="D58" s="29">
        <f>SUM(D57:D57)</f>
        <v>0</v>
      </c>
      <c r="E58" s="29">
        <f t="shared" si="0"/>
        <v>0</v>
      </c>
      <c r="F58" s="29">
        <f>SUM(F57:F57)</f>
        <v>0.26</v>
      </c>
      <c r="G58" s="29">
        <f>SUM(G57:G57)</f>
        <v>0</v>
      </c>
      <c r="H58" s="29">
        <f t="shared" si="1"/>
        <v>0</v>
      </c>
      <c r="I58" s="29">
        <f>SUM(I57:I57)</f>
        <v>34.783168108561163</v>
      </c>
      <c r="J58" s="29">
        <f>SUM(J57:J57)</f>
        <v>0</v>
      </c>
      <c r="K58" s="29">
        <f t="shared" si="2"/>
        <v>0</v>
      </c>
    </row>
    <row r="59" spans="1:17" x14ac:dyDescent="0.25">
      <c r="A59" s="10" t="s">
        <v>63</v>
      </c>
      <c r="B59" s="11"/>
      <c r="C59" s="31">
        <v>121579.99724086197</v>
      </c>
      <c r="D59" s="31">
        <f>D58+D56+D52+D48+D43+D41</f>
        <v>32227.58</v>
      </c>
      <c r="E59" s="31">
        <f t="shared" si="0"/>
        <v>26.507304434424348</v>
      </c>
      <c r="F59" s="31">
        <f>F58+F56+F52+F48+F43+F41</f>
        <v>43159.999887040729</v>
      </c>
      <c r="G59" s="31">
        <f>G58+G56+G52+G48+G43+G41</f>
        <v>21504.36</v>
      </c>
      <c r="H59" s="31">
        <f t="shared" si="1"/>
        <v>49.824745264786074</v>
      </c>
      <c r="I59" s="31">
        <f>I58+I56+I52+I48+I43+I41</f>
        <v>164739.99712790269</v>
      </c>
      <c r="J59" s="31">
        <f>J58+J56+J52+J48+J43+J41</f>
        <v>53731.94</v>
      </c>
      <c r="K59" s="31">
        <f t="shared" si="2"/>
        <v>32.616207925682431</v>
      </c>
    </row>
    <row r="60" spans="1:17" s="13" customFormat="1" x14ac:dyDescent="0.25">
      <c r="A60" s="12"/>
      <c r="B60" s="12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</row>
    <row r="61" spans="1:17" x14ac:dyDescent="0.25"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</row>
    <row r="68" spans="3:23" x14ac:dyDescent="0.25"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</row>
  </sheetData>
  <mergeCells count="11">
    <mergeCell ref="A2:K2"/>
    <mergeCell ref="A3:A4"/>
    <mergeCell ref="B3:B4"/>
    <mergeCell ref="C3:E3"/>
    <mergeCell ref="F3:H3"/>
    <mergeCell ref="I3:K3"/>
    <mergeCell ref="C60:Q60"/>
    <mergeCell ref="C61:Q61"/>
    <mergeCell ref="A17:B17"/>
    <mergeCell ref="A52:B52"/>
    <mergeCell ref="A56:B56"/>
  </mergeCells>
  <printOptions horizontalCentered="1"/>
  <pageMargins left="0.15748031496062992" right="0.15748031496062992" top="0.78740157480314965" bottom="0.78740157480314965" header="0.31496062992125984" footer="0.31496062992125984"/>
  <pageSetup scale="70" orientation="portrait" r:id="rId1"/>
  <headerFooter>
    <oddFooter>&amp;C&amp;"Arial,Regular"&amp;10&amp;P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Agri</vt:lpstr>
      <vt:lpstr>Agri!Print_Area</vt:lpstr>
      <vt:lpstr>Agri!Print_Titles</vt:lpstr>
    </vt:vector>
  </TitlesOfParts>
  <Company>Union Bank Of India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GID39470</dc:creator>
  <cp:lastModifiedBy>GID39470</cp:lastModifiedBy>
  <dcterms:created xsi:type="dcterms:W3CDTF">2022-04-29T07:56:36Z</dcterms:created>
  <dcterms:modified xsi:type="dcterms:W3CDTF">2022-11-16T08:11:44Z</dcterms:modified>
</cp:coreProperties>
</file>