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180" yWindow="75" windowWidth="20055" windowHeight="7935"/>
  </bookViews>
  <sheets>
    <sheet name="20.2" sheetId="1" r:id="rId1"/>
  </sheets>
  <definedNames>
    <definedName name="_xlnm.Print_Area" localSheetId="0">'20.2'!$A$1:$N$65</definedName>
    <definedName name="_xlnm.Print_Titles" localSheetId="0">'20.2'!$A:$B,'20.2'!$1:$4</definedName>
  </definedNames>
  <calcPr calcId="144525" iterateDelta="1E-4"/>
</workbook>
</file>

<file path=xl/calcChain.xml><?xml version="1.0" encoding="utf-8"?>
<calcChain xmlns="http://schemas.openxmlformats.org/spreadsheetml/2006/main">
  <c r="E30" i="1" l="1"/>
  <c r="E46" i="1" l="1"/>
  <c r="E45" i="1"/>
  <c r="L58" i="1"/>
  <c r="L57" i="1"/>
  <c r="L55" i="1"/>
  <c r="L50" i="1"/>
  <c r="L48" i="1"/>
  <c r="L47" i="1"/>
  <c r="L23" i="1"/>
  <c r="J50" i="1" l="1"/>
  <c r="I50" i="1"/>
  <c r="G50" i="1"/>
  <c r="F50" i="1"/>
  <c r="D50" i="1"/>
  <c r="C50" i="1"/>
  <c r="M57" i="1" l="1"/>
  <c r="M55" i="1"/>
  <c r="M50" i="1"/>
  <c r="M47" i="1"/>
  <c r="M23" i="1"/>
  <c r="M48" i="1" l="1"/>
  <c r="M58" i="1" s="1"/>
  <c r="K54" i="1" l="1"/>
  <c r="J55" i="1"/>
  <c r="K46" i="1"/>
  <c r="K45" i="1"/>
  <c r="K41" i="1"/>
  <c r="K26" i="1"/>
  <c r="J47" i="1"/>
  <c r="K22" i="1"/>
  <c r="K19" i="1"/>
  <c r="K11" i="1"/>
  <c r="K9" i="1"/>
  <c r="K7" i="1"/>
  <c r="K5" i="1"/>
  <c r="E56" i="1"/>
  <c r="E54" i="1"/>
  <c r="E52" i="1"/>
  <c r="K64" i="1"/>
  <c r="H64" i="1"/>
  <c r="H63" i="1"/>
  <c r="H62" i="1"/>
  <c r="J57" i="1"/>
  <c r="J64" i="1" s="1"/>
  <c r="I57" i="1"/>
  <c r="I64" i="1" s="1"/>
  <c r="G57" i="1"/>
  <c r="G64" i="1" s="1"/>
  <c r="F57" i="1"/>
  <c r="F64" i="1" s="1"/>
  <c r="C57" i="1"/>
  <c r="C64" i="1" s="1"/>
  <c r="N56" i="1"/>
  <c r="I55" i="1"/>
  <c r="I63" i="1" s="1"/>
  <c r="G55" i="1"/>
  <c r="G63" i="1" s="1"/>
  <c r="F55" i="1"/>
  <c r="F63" i="1" s="1"/>
  <c r="D55" i="1"/>
  <c r="C55" i="1"/>
  <c r="C63" i="1" s="1"/>
  <c r="K53" i="1"/>
  <c r="E53" i="1"/>
  <c r="N52" i="1"/>
  <c r="K52" i="1"/>
  <c r="K51" i="1"/>
  <c r="E51" i="1"/>
  <c r="I62" i="1"/>
  <c r="G62" i="1"/>
  <c r="F62" i="1"/>
  <c r="D62" i="1"/>
  <c r="C62" i="1"/>
  <c r="K49" i="1"/>
  <c r="I47" i="1"/>
  <c r="G47" i="1"/>
  <c r="F47" i="1"/>
  <c r="D47" i="1"/>
  <c r="C47" i="1"/>
  <c r="N45" i="1"/>
  <c r="K43" i="1"/>
  <c r="E43" i="1"/>
  <c r="E42" i="1"/>
  <c r="N41" i="1"/>
  <c r="E41" i="1"/>
  <c r="N40" i="1"/>
  <c r="K40" i="1"/>
  <c r="E40" i="1"/>
  <c r="E39" i="1"/>
  <c r="K38" i="1"/>
  <c r="E38" i="1"/>
  <c r="N37" i="1"/>
  <c r="K37" i="1"/>
  <c r="E37" i="1"/>
  <c r="N35" i="1"/>
  <c r="E35" i="1"/>
  <c r="K33" i="1"/>
  <c r="H33" i="1"/>
  <c r="E33" i="1"/>
  <c r="N32" i="1"/>
  <c r="K32" i="1"/>
  <c r="E32" i="1"/>
  <c r="K31" i="1"/>
  <c r="N29" i="1"/>
  <c r="K29" i="1"/>
  <c r="E29" i="1"/>
  <c r="K28" i="1"/>
  <c r="E28" i="1"/>
  <c r="K27" i="1"/>
  <c r="E26" i="1"/>
  <c r="K24" i="1"/>
  <c r="E24" i="1"/>
  <c r="I23" i="1"/>
  <c r="G23" i="1"/>
  <c r="F23" i="1"/>
  <c r="D23" i="1"/>
  <c r="C23" i="1"/>
  <c r="N22" i="1"/>
  <c r="H22" i="1"/>
  <c r="E22" i="1"/>
  <c r="K21" i="1"/>
  <c r="E21" i="1"/>
  <c r="K20" i="1"/>
  <c r="H20" i="1"/>
  <c r="E20" i="1"/>
  <c r="E19" i="1"/>
  <c r="N18" i="1"/>
  <c r="K18" i="1"/>
  <c r="H18" i="1"/>
  <c r="E18" i="1"/>
  <c r="K17" i="1"/>
  <c r="E17" i="1"/>
  <c r="K16" i="1"/>
  <c r="E16" i="1"/>
  <c r="K15" i="1"/>
  <c r="E15" i="1"/>
  <c r="K14" i="1"/>
  <c r="E14" i="1"/>
  <c r="K13" i="1"/>
  <c r="E13" i="1"/>
  <c r="K34" i="1"/>
  <c r="E34" i="1"/>
  <c r="N12" i="1"/>
  <c r="K12" i="1"/>
  <c r="E12" i="1"/>
  <c r="E11" i="1"/>
  <c r="N10" i="1"/>
  <c r="K10" i="1"/>
  <c r="E10" i="1"/>
  <c r="E9" i="1"/>
  <c r="N8" i="1"/>
  <c r="K8" i="1"/>
  <c r="E8" i="1"/>
  <c r="N7" i="1"/>
  <c r="E7" i="1"/>
  <c r="K6" i="1"/>
  <c r="E6" i="1"/>
  <c r="E5" i="1"/>
  <c r="H23" i="1" l="1"/>
  <c r="N47" i="1"/>
  <c r="E55" i="1"/>
  <c r="E63" i="1" s="1"/>
  <c r="K47" i="1"/>
  <c r="H47" i="1"/>
  <c r="D48" i="1"/>
  <c r="D61" i="1" s="1"/>
  <c r="N39" i="1"/>
  <c r="N34" i="1"/>
  <c r="N13" i="1"/>
  <c r="N15" i="1"/>
  <c r="N16" i="1"/>
  <c r="N17" i="1"/>
  <c r="N20" i="1"/>
  <c r="N21" i="1"/>
  <c r="N24" i="1"/>
  <c r="N46" i="1"/>
  <c r="N49" i="1"/>
  <c r="N51" i="1"/>
  <c r="N26" i="1"/>
  <c r="N38" i="1"/>
  <c r="N53" i="1"/>
  <c r="N42" i="1"/>
  <c r="N6" i="1"/>
  <c r="N43" i="1"/>
  <c r="N28" i="1"/>
  <c r="N33" i="1"/>
  <c r="K55" i="1"/>
  <c r="K63" i="1" s="1"/>
  <c r="J63" i="1"/>
  <c r="K50" i="1"/>
  <c r="K62" i="1" s="1"/>
  <c r="J62" i="1"/>
  <c r="K39" i="1"/>
  <c r="N5" i="1"/>
  <c r="N9" i="1"/>
  <c r="N11" i="1"/>
  <c r="N19" i="1"/>
  <c r="J23" i="1"/>
  <c r="D57" i="1"/>
  <c r="D64" i="1" s="1"/>
  <c r="E27" i="1"/>
  <c r="E31" i="1"/>
  <c r="E36" i="1"/>
  <c r="N14" i="1"/>
  <c r="N27" i="1"/>
  <c r="N36" i="1"/>
  <c r="F48" i="1"/>
  <c r="F58" i="1" s="1"/>
  <c r="F65" i="1" s="1"/>
  <c r="E62" i="1"/>
  <c r="E23" i="1"/>
  <c r="I48" i="1"/>
  <c r="I58" i="1" s="1"/>
  <c r="I65" i="1" s="1"/>
  <c r="N25" i="1"/>
  <c r="N31" i="1"/>
  <c r="N54" i="1"/>
  <c r="F61" i="1"/>
  <c r="C48" i="1"/>
  <c r="E47" i="1"/>
  <c r="D63" i="1"/>
  <c r="G48" i="1"/>
  <c r="L64" i="1"/>
  <c r="L63" i="1"/>
  <c r="L62" i="1"/>
  <c r="E48" i="1" l="1"/>
  <c r="E61" i="1" s="1"/>
  <c r="D58" i="1"/>
  <c r="D65" i="1" s="1"/>
  <c r="E57" i="1"/>
  <c r="E64" i="1" s="1"/>
  <c r="J48" i="1"/>
  <c r="K23" i="1"/>
  <c r="N23" i="1"/>
  <c r="I61" i="1"/>
  <c r="G61" i="1"/>
  <c r="G58" i="1"/>
  <c r="H48" i="1"/>
  <c r="H61" i="1" s="1"/>
  <c r="M62" i="1"/>
  <c r="N50" i="1"/>
  <c r="N62" i="1" s="1"/>
  <c r="C61" i="1"/>
  <c r="C58" i="1"/>
  <c r="L61" i="1"/>
  <c r="N55" i="1"/>
  <c r="N63" i="1" s="1"/>
  <c r="M63" i="1"/>
  <c r="N57" i="1"/>
  <c r="N64" i="1" s="1"/>
  <c r="M64" i="1"/>
  <c r="E58" i="1" l="1"/>
  <c r="E65" i="1" s="1"/>
  <c r="K48" i="1"/>
  <c r="K61" i="1" s="1"/>
  <c r="J61" i="1"/>
  <c r="J58" i="1"/>
  <c r="C65" i="1"/>
  <c r="L65" i="1"/>
  <c r="M61" i="1"/>
  <c r="N48" i="1"/>
  <c r="N61" i="1" s="1"/>
  <c r="G65" i="1"/>
  <c r="H58" i="1"/>
  <c r="H65" i="1" s="1"/>
  <c r="M65" i="1" l="1"/>
  <c r="N58" i="1"/>
  <c r="N65" i="1" s="1"/>
  <c r="K58" i="1"/>
  <c r="K65" i="1" s="1"/>
  <c r="J65" i="1"/>
</calcChain>
</file>

<file path=xl/sharedStrings.xml><?xml version="1.0" encoding="utf-8"?>
<sst xmlns="http://schemas.openxmlformats.org/spreadsheetml/2006/main" count="82" uniqueCount="71">
  <si>
    <t>SLBC OF A.P.                                                                                       CONVENOR::ANDHRA BANK</t>
  </si>
  <si>
    <t>S.No.</t>
  </si>
  <si>
    <t>Name of the Bank</t>
  </si>
  <si>
    <t>MSME</t>
  </si>
  <si>
    <t>Export Credit</t>
  </si>
  <si>
    <t>Others' Under Priority Sector</t>
  </si>
  <si>
    <t>Total Priority Sector</t>
  </si>
  <si>
    <t>Target</t>
  </si>
  <si>
    <t xml:space="preserve"> Achvmt</t>
  </si>
  <si>
    <t>% of achvmt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</si>
  <si>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</si>
  <si>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</si>
  <si>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</si>
  <si>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</si>
  <si>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</si>
  <si>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</si>
  <si>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</si>
  <si>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</si>
  <si>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NA</t>
  </si>
  <si>
    <t>IDBI Bank Limited</t>
  </si>
  <si>
    <t>Indian Bank</t>
  </si>
  <si>
    <t>Indian Overseas Bank</t>
  </si>
  <si>
    <t>Oriental Bank of Commerce</t>
  </si>
  <si>
    <t>Punjab National Bank</t>
  </si>
  <si>
    <t>Punjab &amp; Sind Bank</t>
  </si>
  <si>
    <t>Syndicate Bank</t>
  </si>
  <si>
    <t>UCO Bank</t>
  </si>
  <si>
    <t>Union Bank of India</t>
  </si>
  <si>
    <t>United Bank of India</t>
  </si>
  <si>
    <t>State Bank of India</t>
  </si>
  <si>
    <t>Public Sector Banks Total</t>
  </si>
  <si>
    <t>Axis Bank</t>
  </si>
  <si>
    <t>Catholic Syrian Bank Ltd</t>
  </si>
  <si>
    <t>City Union Bank Ltd</t>
  </si>
  <si>
    <t>Coastal Local Area Bank</t>
  </si>
  <si>
    <t>DCB Bank Limited</t>
  </si>
  <si>
    <t>Dhanalakshmi Bank</t>
  </si>
  <si>
    <t>Equitas Small Finance Bank Ltd</t>
  </si>
  <si>
    <t>Federal Bank Ltd</t>
  </si>
  <si>
    <t>HDFC Bank Ltd</t>
  </si>
  <si>
    <t>ICICI Bank Ltd.</t>
  </si>
  <si>
    <t>Indus Ind Bank</t>
  </si>
  <si>
    <t>Karnataka Bank Ltd</t>
  </si>
  <si>
    <t>Karur Vysya Bank Ltd</t>
  </si>
  <si>
    <t>Kotak Mahindra Bank</t>
  </si>
  <si>
    <t>KBS Local Area Bank</t>
  </si>
  <si>
    <t>Laxmi Vilas Bank</t>
  </si>
  <si>
    <t>RBL Bank</t>
  </si>
  <si>
    <t>South Indian Bank</t>
  </si>
  <si>
    <t>Standard Chartered Bank</t>
  </si>
  <si>
    <t>Tamilnad Mercantile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</si>
  <si>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</si>
  <si>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</si>
  <si>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</si>
  <si>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</si>
  <si>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</si>
  <si>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</si>
  <si>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</si>
  <si>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</si>
  <si>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</si>
  <si>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</si>
  <si>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A.P.S.F.C</t>
  </si>
  <si>
    <t>Others Total</t>
  </si>
  <si>
    <t>Grand Total</t>
  </si>
  <si>
    <t>Consolidation</t>
  </si>
  <si>
    <t>Commercial Banks</t>
  </si>
  <si>
    <t>Co-operative Banks</t>
  </si>
  <si>
    <t>Regional Rural Banks</t>
  </si>
  <si>
    <t>Others</t>
  </si>
  <si>
    <t>IDFC First Bank</t>
  </si>
  <si>
    <t>ANNUAL CREDIT PLAN 2019-20 - BANK-WISE ACHIEVEMENT AS ON 30.09.2019                       ( amount in crores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</si>
</sst>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1">
    <xf numFmtId="0" fontId="0" fillId="0" borderId="0" xfId="0"/>
    <xf numFmtId="0" fontId="1" fillId="2" borderId="0" xfId="0" applyFont="1" applyFill="1" applyAlignment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3" fillId="2" borderId="4" xfId="0" applyFont="1" applyFill="1" applyBorder="1" applyAlignment="1"/>
    <xf numFmtId="0" fontId="1" fillId="2" borderId="4" xfId="0" applyFont="1" applyFill="1" applyBorder="1" applyAlignment="1" applyProtection="1">
      <alignment horizontal="left" wrapText="1"/>
    </xf>
    <xf numFmtId="2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wrapText="1"/>
    </xf>
    <xf numFmtId="2" fontId="2" fillId="2" borderId="4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protection locked="0"/>
    </xf>
    <xf numFmtId="0" fontId="1" fillId="2" borderId="4" xfId="0" applyFont="1" applyFill="1" applyBorder="1" applyAlignment="1">
      <alignment horizontal="right" wrapText="1"/>
    </xf>
    <xf numFmtId="0" fontId="1" fillId="2" borderId="4" xfId="0" applyFont="1" applyFill="1" applyBorder="1" applyAlignment="1">
      <alignment wrapText="1"/>
    </xf>
    <xf numFmtId="0" fontId="1" fillId="0" borderId="4" xfId="0" applyFont="1" applyBorder="1"/>
    <xf numFmtId="164" fontId="1" fillId="2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wrapText="1"/>
    </xf>
    <xf numFmtId="0" fontId="1" fillId="2" borderId="0" xfId="0" applyFont="1" applyFill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center" wrapText="1"/>
      <protection locked="0"/>
    </xf>
    <xf numFmtId="0" fontId="2" fillId="2" borderId="7" xfId="0" applyFont="1" applyFill="1" applyBorder="1" applyAlignment="1" applyProtection="1">
      <alignment horizontal="center" wrapText="1"/>
      <protection locked="0"/>
    </xf>
    <xf numFmtId="0" fontId="2" fillId="2" borderId="8" xfId="0" applyFont="1" applyFill="1" applyBorder="1" applyAlignment="1" applyProtection="1">
      <alignment horizontal="center" wrapText="1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zoomScaleSheetLayoutView="85" workbookViewId="0">
      <pane xSplit="2" ySplit="4" topLeftCell="C5" activePane="bottomRight" state="frozen"/>
      <selection activeCell="J20" sqref="J20"/>
      <selection pane="topRight" activeCell="J20" sqref="J20"/>
      <selection pane="bottomLeft" activeCell="J20" sqref="J20"/>
      <selection pane="bottomRight" activeCell="B3" sqref="B3:B4"/>
    </sheetView>
  </sheetViews>
  <sheetFormatPr defaultColWidth="9.140625" defaultRowHeight="15" x14ac:dyDescent="0.25"/>
  <cols>
    <col min="1" max="1" width="5.5703125" style="18" customWidth="1"/>
    <col min="2" max="2" width="28.140625" style="1" customWidth="1"/>
    <col min="3" max="11" width="9" style="1" customWidth="1"/>
    <col min="12" max="12" width="10.140625" style="1" customWidth="1"/>
    <col min="13" max="13" width="10.28515625" style="1" customWidth="1"/>
    <col min="14" max="14" width="9" style="1" customWidth="1"/>
    <col min="15" max="16384" width="9.140625" style="1"/>
  </cols>
  <sheetData>
    <row r="1" spans="1:14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</row>
    <row r="2" spans="1:14" x14ac:dyDescent="0.25">
      <c r="A2" s="22" t="s">
        <v>70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" customHeight="1" x14ac:dyDescent="0.25">
      <c r="A3" s="23" t="s">
        <v>1</v>
      </c>
      <c r="B3" s="24" t="s">
        <v>2</v>
      </c>
      <c r="C3" s="26" t="s">
        <v>3</v>
      </c>
      <c r="D3" s="27"/>
      <c r="E3" s="28"/>
      <c r="F3" s="26" t="s">
        <v>4</v>
      </c>
      <c r="G3" s="27"/>
      <c r="H3" s="28"/>
      <c r="I3" s="26" t="s">
        <v>5</v>
      </c>
      <c r="J3" s="27"/>
      <c r="K3" s="28"/>
      <c r="L3" s="29" t="s">
        <v>6</v>
      </c>
      <c r="M3" s="29"/>
      <c r="N3" s="29"/>
    </row>
    <row r="4" spans="1:14" s="4" customFormat="1" ht="30" x14ac:dyDescent="0.25">
      <c r="A4" s="23"/>
      <c r="B4" s="25"/>
      <c r="C4" s="2" t="s">
        <v>7</v>
      </c>
      <c r="D4" s="3" t="s">
        <v>8</v>
      </c>
      <c r="E4" s="3" t="s">
        <v>9</v>
      </c>
      <c r="F4" s="2" t="s">
        <v>7</v>
      </c>
      <c r="G4" s="3" t="s">
        <v>8</v>
      </c>
      <c r="H4" s="3" t="s">
        <v>9</v>
      </c>
      <c r="I4" s="2" t="s">
        <v>7</v>
      </c>
      <c r="J4" s="3" t="s">
        <v>8</v>
      </c>
      <c r="K4" s="3" t="s">
        <v>9</v>
      </c>
      <c r="L4" s="2" t="s">
        <v>7</v>
      </c>
      <c r="M4" s="3" t="s">
        <v>8</v>
      </c>
      <c r="N4" s="3" t="s">
        <v>9</v>
      </c>
    </row>
    <row r="5" spans="1:14" ht="15.75" x14ac:dyDescent="0.25">
      <c r="A5" s="5">
        <v>1</v>
      </c>
      <c r="B5" s="6" t="s">
        <v>10</v>
      </c>
      <c r="C5" s="7">
        <v>57.880888164540501</v>
      </c>
      <c r="D5" s="7">
        <v>17.34</v>
      </c>
      <c r="E5" s="7">
        <f>D5/C5%</f>
        <v>29.958075195229956</v>
      </c>
      <c r="F5" s="7">
        <v>0</v>
      </c>
      <c r="G5" s="7">
        <v>0</v>
      </c>
      <c r="H5" s="7">
        <v>0</v>
      </c>
      <c r="I5" s="7">
        <v>133.58973061801308</v>
      </c>
      <c r="J5" s="7">
        <v>18.739999999999998</v>
      </c>
      <c r="K5" s="7">
        <f>J5/I5%</f>
        <v>14.028024394768201</v>
      </c>
      <c r="L5" s="7">
        <v>233.09580535730078</v>
      </c>
      <c r="M5" s="7">
        <v>47.5</v>
      </c>
      <c r="N5" s="7">
        <f>M5/L5%</f>
        <v>20.37788707831514</v>
      </c>
    </row>
    <row r="6" spans="1:14" ht="15.75" x14ac:dyDescent="0.25">
      <c r="A6" s="5">
        <v>2</v>
      </c>
      <c r="B6" s="6" t="s">
        <v>11</v>
      </c>
      <c r="C6" s="7">
        <v>6878.72</v>
      </c>
      <c r="D6" s="7">
        <v>4974.5798999999997</v>
      </c>
      <c r="E6" s="7">
        <f t="shared" ref="E6:E58" si="0">D6/C6%</f>
        <v>72.318394992091555</v>
      </c>
      <c r="F6" s="7">
        <v>0</v>
      </c>
      <c r="G6" s="7">
        <v>0</v>
      </c>
      <c r="H6" s="7">
        <v>0</v>
      </c>
      <c r="I6" s="7">
        <v>2339.4496227378186</v>
      </c>
      <c r="J6" s="7">
        <v>241.50739999999996</v>
      </c>
      <c r="K6" s="7">
        <f t="shared" ref="K6:K58" si="1">J6/I6%</f>
        <v>10.323257130767702</v>
      </c>
      <c r="L6" s="7">
        <v>28417.324196723661</v>
      </c>
      <c r="M6" s="7">
        <v>15762.043743199001</v>
      </c>
      <c r="N6" s="7">
        <f t="shared" ref="N6:N58" si="2">M6/L6%</f>
        <v>55.466319186435811</v>
      </c>
    </row>
    <row r="7" spans="1:14" ht="15.75" x14ac:dyDescent="0.25">
      <c r="A7" s="5">
        <v>3</v>
      </c>
      <c r="B7" s="6" t="s">
        <v>12</v>
      </c>
      <c r="C7" s="7">
        <v>325.52999999999997</v>
      </c>
      <c r="D7" s="7">
        <v>115.42777000000001</v>
      </c>
      <c r="E7" s="7">
        <f t="shared" si="0"/>
        <v>35.458412435105835</v>
      </c>
      <c r="F7" s="7">
        <v>0</v>
      </c>
      <c r="G7" s="7">
        <v>0</v>
      </c>
      <c r="H7" s="7">
        <v>0</v>
      </c>
      <c r="I7" s="7">
        <v>1602.22</v>
      </c>
      <c r="J7" s="7">
        <v>1235.1986999999999</v>
      </c>
      <c r="K7" s="7">
        <f t="shared" si="1"/>
        <v>77.09295227871327</v>
      </c>
      <c r="L7" s="7">
        <v>4691.46</v>
      </c>
      <c r="M7" s="7">
        <v>3110.0206699999999</v>
      </c>
      <c r="N7" s="7">
        <f t="shared" si="2"/>
        <v>66.291104901246086</v>
      </c>
    </row>
    <row r="8" spans="1:14" ht="15.75" x14ac:dyDescent="0.25">
      <c r="A8" s="5">
        <v>4</v>
      </c>
      <c r="B8" s="6" t="s">
        <v>13</v>
      </c>
      <c r="C8" s="7">
        <v>451.54000006328403</v>
      </c>
      <c r="D8" s="7">
        <v>237.83</v>
      </c>
      <c r="E8" s="7">
        <f t="shared" si="0"/>
        <v>52.670859717116485</v>
      </c>
      <c r="F8" s="7">
        <v>0</v>
      </c>
      <c r="G8" s="7">
        <v>0</v>
      </c>
      <c r="H8" s="7">
        <v>0</v>
      </c>
      <c r="I8" s="7">
        <v>573.12813725796252</v>
      </c>
      <c r="J8" s="7">
        <v>117.29999999999998</v>
      </c>
      <c r="K8" s="7">
        <f t="shared" si="1"/>
        <v>20.466627334194857</v>
      </c>
      <c r="L8" s="7">
        <v>2592.2210589239016</v>
      </c>
      <c r="M8" s="7">
        <v>1392.84</v>
      </c>
      <c r="N8" s="7">
        <f t="shared" si="2"/>
        <v>53.73152861346648</v>
      </c>
    </row>
    <row r="9" spans="1:14" ht="15.75" x14ac:dyDescent="0.25">
      <c r="A9" s="5">
        <v>5</v>
      </c>
      <c r="B9" s="6" t="s">
        <v>14</v>
      </c>
      <c r="C9" s="7">
        <v>232.1944673966</v>
      </c>
      <c r="D9" s="7">
        <v>0</v>
      </c>
      <c r="E9" s="7">
        <f t="shared" si="0"/>
        <v>0</v>
      </c>
      <c r="F9" s="7">
        <v>0</v>
      </c>
      <c r="G9" s="7">
        <v>0</v>
      </c>
      <c r="H9" s="7">
        <v>0</v>
      </c>
      <c r="I9" s="7">
        <v>72.328749255431347</v>
      </c>
      <c r="J9" s="7">
        <v>0</v>
      </c>
      <c r="K9" s="7">
        <f t="shared" si="1"/>
        <v>0</v>
      </c>
      <c r="L9" s="7">
        <v>342.76657646694173</v>
      </c>
      <c r="M9" s="7">
        <v>0</v>
      </c>
      <c r="N9" s="7">
        <f>M9/L9%</f>
        <v>0</v>
      </c>
    </row>
    <row r="10" spans="1:14" ht="15.75" x14ac:dyDescent="0.25">
      <c r="A10" s="5">
        <v>6</v>
      </c>
      <c r="B10" s="6" t="s">
        <v>15</v>
      </c>
      <c r="C10" s="7">
        <v>802.20926889440295</v>
      </c>
      <c r="D10" s="7">
        <v>481.87</v>
      </c>
      <c r="E10" s="7">
        <f t="shared" si="0"/>
        <v>60.06786741121909</v>
      </c>
      <c r="F10" s="7">
        <v>0</v>
      </c>
      <c r="G10" s="7">
        <v>0</v>
      </c>
      <c r="H10" s="7">
        <v>0</v>
      </c>
      <c r="I10" s="7">
        <v>876.44386588483417</v>
      </c>
      <c r="J10" s="7">
        <v>194.43110000000001</v>
      </c>
      <c r="K10" s="7">
        <f t="shared" si="1"/>
        <v>22.184090455548755</v>
      </c>
      <c r="L10" s="7">
        <v>8917.6501439555541</v>
      </c>
      <c r="M10" s="7">
        <v>4251.2688381000007</v>
      </c>
      <c r="N10" s="7">
        <f t="shared" si="2"/>
        <v>47.672523248532471</v>
      </c>
    </row>
    <row r="11" spans="1:14" ht="15.75" x14ac:dyDescent="0.25">
      <c r="A11" s="5">
        <v>7</v>
      </c>
      <c r="B11" s="6" t="s">
        <v>16</v>
      </c>
      <c r="C11" s="7">
        <v>541.32099451275997</v>
      </c>
      <c r="D11" s="7">
        <v>244.83799999999999</v>
      </c>
      <c r="E11" s="7">
        <f t="shared" si="0"/>
        <v>45.229725519952787</v>
      </c>
      <c r="F11" s="7">
        <v>0</v>
      </c>
      <c r="G11" s="7">
        <v>0</v>
      </c>
      <c r="H11" s="7">
        <v>0</v>
      </c>
      <c r="I11" s="7">
        <v>176.97148569921961</v>
      </c>
      <c r="J11" s="7">
        <v>55.716099999999997</v>
      </c>
      <c r="K11" s="7">
        <f t="shared" si="1"/>
        <v>31.483094454377227</v>
      </c>
      <c r="L11" s="7">
        <v>2109.2877406975276</v>
      </c>
      <c r="M11" s="7">
        <v>1237.729</v>
      </c>
      <c r="N11" s="7">
        <f t="shared" si="2"/>
        <v>58.67995039836012</v>
      </c>
    </row>
    <row r="12" spans="1:14" ht="15.75" x14ac:dyDescent="0.25">
      <c r="A12" s="5">
        <v>8</v>
      </c>
      <c r="B12" s="6" t="s">
        <v>17</v>
      </c>
      <c r="C12" s="7">
        <v>251.44649683160301</v>
      </c>
      <c r="D12" s="7">
        <v>384.59</v>
      </c>
      <c r="E12" s="7">
        <f t="shared" si="0"/>
        <v>152.95102729451222</v>
      </c>
      <c r="F12" s="7">
        <v>0</v>
      </c>
      <c r="G12" s="7">
        <v>0</v>
      </c>
      <c r="H12" s="7">
        <v>0</v>
      </c>
      <c r="I12" s="7">
        <v>128.83939732545872</v>
      </c>
      <c r="J12" s="7">
        <v>31.6</v>
      </c>
      <c r="K12" s="7">
        <f t="shared" si="1"/>
        <v>24.526659279673474</v>
      </c>
      <c r="L12" s="7">
        <v>1125.5233720916867</v>
      </c>
      <c r="M12" s="7">
        <v>1263.8399999999999</v>
      </c>
      <c r="N12" s="7">
        <f t="shared" si="2"/>
        <v>112.289094241665</v>
      </c>
    </row>
    <row r="13" spans="1:14" ht="15.75" x14ac:dyDescent="0.25">
      <c r="A13" s="5">
        <v>9</v>
      </c>
      <c r="B13" s="6" t="s">
        <v>20</v>
      </c>
      <c r="C13" s="7">
        <v>1216.4974125446799</v>
      </c>
      <c r="D13" s="7">
        <v>276.26750000000004</v>
      </c>
      <c r="E13" s="7">
        <f t="shared" si="0"/>
        <v>22.710077074648378</v>
      </c>
      <c r="F13" s="7">
        <v>26.160000000000004</v>
      </c>
      <c r="G13" s="7">
        <v>0</v>
      </c>
      <c r="H13" s="7">
        <v>0</v>
      </c>
      <c r="I13" s="7">
        <v>1559.4580418181818</v>
      </c>
      <c r="J13" s="7">
        <v>123.2736</v>
      </c>
      <c r="K13" s="7">
        <f t="shared" si="1"/>
        <v>7.9049000803044729</v>
      </c>
      <c r="L13" s="7">
        <v>7911.8270641426006</v>
      </c>
      <c r="M13" s="7">
        <v>4096.1392000000005</v>
      </c>
      <c r="N13" s="7">
        <f t="shared" si="2"/>
        <v>51.772355067822708</v>
      </c>
    </row>
    <row r="14" spans="1:14" ht="15.75" x14ac:dyDescent="0.25">
      <c r="A14" s="5">
        <v>10</v>
      </c>
      <c r="B14" s="6" t="s">
        <v>21</v>
      </c>
      <c r="C14" s="7">
        <v>2042.46</v>
      </c>
      <c r="D14" s="7">
        <v>69.662999999999997</v>
      </c>
      <c r="E14" s="7">
        <f t="shared" si="0"/>
        <v>3.4107399900120439</v>
      </c>
      <c r="F14" s="7">
        <v>0</v>
      </c>
      <c r="G14" s="7">
        <v>0</v>
      </c>
      <c r="H14" s="7">
        <v>0</v>
      </c>
      <c r="I14" s="7">
        <v>394.34419740139208</v>
      </c>
      <c r="J14" s="7">
        <v>69.710000000000008</v>
      </c>
      <c r="K14" s="7">
        <f t="shared" si="1"/>
        <v>17.677450425128008</v>
      </c>
      <c r="L14" s="7">
        <v>4517.6199806714103</v>
      </c>
      <c r="M14" s="7">
        <v>1619.933</v>
      </c>
      <c r="N14" s="7">
        <f t="shared" si="2"/>
        <v>35.858106855620136</v>
      </c>
    </row>
    <row r="15" spans="1:14" ht="15.75" x14ac:dyDescent="0.25">
      <c r="A15" s="5">
        <v>11</v>
      </c>
      <c r="B15" s="6" t="s">
        <v>22</v>
      </c>
      <c r="C15" s="7">
        <v>52.266682890884098</v>
      </c>
      <c r="D15" s="7">
        <v>29.139299999999999</v>
      </c>
      <c r="E15" s="7">
        <f t="shared" si="0"/>
        <v>55.751194428836087</v>
      </c>
      <c r="F15" s="7">
        <v>0</v>
      </c>
      <c r="G15" s="7">
        <v>0</v>
      </c>
      <c r="H15" s="7">
        <v>0</v>
      </c>
      <c r="I15" s="7">
        <v>39.57689287773325</v>
      </c>
      <c r="J15" s="7">
        <v>8.5145999999999997</v>
      </c>
      <c r="K15" s="7">
        <f t="shared" si="1"/>
        <v>21.514068894454532</v>
      </c>
      <c r="L15" s="7">
        <v>252.88486608111282</v>
      </c>
      <c r="M15" s="7">
        <v>81.785899999999998</v>
      </c>
      <c r="N15" s="7">
        <f t="shared" si="2"/>
        <v>32.341160334113141</v>
      </c>
    </row>
    <row r="16" spans="1:14" ht="15.75" x14ac:dyDescent="0.25">
      <c r="A16" s="5">
        <v>12</v>
      </c>
      <c r="B16" s="6" t="s">
        <v>23</v>
      </c>
      <c r="C16" s="7">
        <v>427.41446953062598</v>
      </c>
      <c r="D16" s="7">
        <v>218.52250000000001</v>
      </c>
      <c r="E16" s="7">
        <f t="shared" si="0"/>
        <v>51.126603233618887</v>
      </c>
      <c r="F16" s="7">
        <v>0</v>
      </c>
      <c r="G16" s="7">
        <v>0</v>
      </c>
      <c r="H16" s="7">
        <v>0</v>
      </c>
      <c r="I16" s="7">
        <v>68.301347365534681</v>
      </c>
      <c r="J16" s="7">
        <v>27.55</v>
      </c>
      <c r="K16" s="7">
        <f t="shared" si="1"/>
        <v>40.335953919851832</v>
      </c>
      <c r="L16" s="7">
        <v>750.00409043490595</v>
      </c>
      <c r="M16" s="7">
        <v>492.62550000000005</v>
      </c>
      <c r="N16" s="7">
        <f t="shared" si="2"/>
        <v>65.683041770390957</v>
      </c>
    </row>
    <row r="17" spans="1:14" ht="15.75" x14ac:dyDescent="0.25">
      <c r="A17" s="5">
        <v>13</v>
      </c>
      <c r="B17" s="6" t="s">
        <v>24</v>
      </c>
      <c r="C17" s="7">
        <v>25.433564973949402</v>
      </c>
      <c r="D17" s="7">
        <v>23.1</v>
      </c>
      <c r="E17" s="7">
        <f t="shared" si="0"/>
        <v>90.824860862645167</v>
      </c>
      <c r="F17" s="7">
        <v>0</v>
      </c>
      <c r="G17" s="7">
        <v>0</v>
      </c>
      <c r="H17" s="7">
        <v>0</v>
      </c>
      <c r="I17" s="7">
        <v>30.941050491457496</v>
      </c>
      <c r="J17" s="7">
        <v>68.64</v>
      </c>
      <c r="K17" s="7">
        <f t="shared" si="1"/>
        <v>221.84120742426245</v>
      </c>
      <c r="L17" s="7">
        <v>57.28468646854904</v>
      </c>
      <c r="M17" s="7">
        <v>93.285600000000002</v>
      </c>
      <c r="N17" s="7">
        <f t="shared" si="2"/>
        <v>162.84561503398734</v>
      </c>
    </row>
    <row r="18" spans="1:14" ht="15.75" x14ac:dyDescent="0.25">
      <c r="A18" s="5">
        <v>14</v>
      </c>
      <c r="B18" s="6" t="s">
        <v>25</v>
      </c>
      <c r="C18" s="7">
        <v>3611.7500533227599</v>
      </c>
      <c r="D18" s="7">
        <v>669.87</v>
      </c>
      <c r="E18" s="7">
        <f t="shared" si="0"/>
        <v>18.54696449395021</v>
      </c>
      <c r="F18" s="7">
        <v>29.7</v>
      </c>
      <c r="G18" s="7">
        <v>0</v>
      </c>
      <c r="H18" s="7">
        <f t="shared" ref="H18:H58" si="3">G18/F18%</f>
        <v>0</v>
      </c>
      <c r="I18" s="7">
        <v>673.32328090416888</v>
      </c>
      <c r="J18" s="7">
        <v>104.03</v>
      </c>
      <c r="K18" s="7">
        <f t="shared" si="1"/>
        <v>15.450230661904905</v>
      </c>
      <c r="L18" s="7">
        <v>12926.887993640081</v>
      </c>
      <c r="M18" s="7">
        <v>7566.06</v>
      </c>
      <c r="N18" s="7">
        <f t="shared" si="2"/>
        <v>58.5296322186936</v>
      </c>
    </row>
    <row r="19" spans="1:14" ht="15.75" x14ac:dyDescent="0.25">
      <c r="A19" s="5">
        <v>15</v>
      </c>
      <c r="B19" s="6" t="s">
        <v>26</v>
      </c>
      <c r="C19" s="7">
        <v>286.46915189608001</v>
      </c>
      <c r="D19" s="7">
        <v>49.289999999999992</v>
      </c>
      <c r="E19" s="7">
        <f t="shared" si="0"/>
        <v>17.206041095091631</v>
      </c>
      <c r="F19" s="7">
        <v>0</v>
      </c>
      <c r="G19" s="7">
        <v>0</v>
      </c>
      <c r="H19" s="7">
        <v>0</v>
      </c>
      <c r="I19" s="7">
        <v>75.408050312873513</v>
      </c>
      <c r="J19" s="7">
        <v>18.39</v>
      </c>
      <c r="K19" s="7">
        <f t="shared" si="1"/>
        <v>24.387316637545393</v>
      </c>
      <c r="L19" s="7">
        <v>461.06694073855368</v>
      </c>
      <c r="M19" s="7">
        <v>106.50999999999999</v>
      </c>
      <c r="N19" s="7">
        <f t="shared" si="2"/>
        <v>23.100767066358831</v>
      </c>
    </row>
    <row r="20" spans="1:14" ht="15.75" x14ac:dyDescent="0.25">
      <c r="A20" s="5">
        <v>16</v>
      </c>
      <c r="B20" s="6" t="s">
        <v>27</v>
      </c>
      <c r="C20" s="7">
        <v>2078.8890237962501</v>
      </c>
      <c r="D20" s="7">
        <v>382.90499999999997</v>
      </c>
      <c r="E20" s="7">
        <f t="shared" si="0"/>
        <v>18.418732102437044</v>
      </c>
      <c r="F20" s="7">
        <v>3.96</v>
      </c>
      <c r="G20" s="7">
        <v>0</v>
      </c>
      <c r="H20" s="7">
        <f t="shared" si="3"/>
        <v>0</v>
      </c>
      <c r="I20" s="7">
        <v>1232.2894711368908</v>
      </c>
      <c r="J20" s="7">
        <v>69.806000000000012</v>
      </c>
      <c r="K20" s="7">
        <f t="shared" si="1"/>
        <v>5.6647404392409602</v>
      </c>
      <c r="L20" s="7">
        <v>6683.0834002779138</v>
      </c>
      <c r="M20" s="7">
        <v>2351.1659999999997</v>
      </c>
      <c r="N20" s="7">
        <f t="shared" si="2"/>
        <v>35.180856786887126</v>
      </c>
    </row>
    <row r="21" spans="1:14" ht="15.75" x14ac:dyDescent="0.25">
      <c r="A21" s="5">
        <v>17</v>
      </c>
      <c r="B21" s="6" t="s">
        <v>28</v>
      </c>
      <c r="C21" s="7">
        <v>66.848558796462299</v>
      </c>
      <c r="D21" s="7">
        <v>32.194900000000004</v>
      </c>
      <c r="E21" s="7">
        <f t="shared" si="0"/>
        <v>48.160948537463149</v>
      </c>
      <c r="F21" s="7">
        <v>0</v>
      </c>
      <c r="G21" s="7">
        <v>0</v>
      </c>
      <c r="H21" s="7">
        <v>0</v>
      </c>
      <c r="I21" s="7">
        <v>70.031711678267598</v>
      </c>
      <c r="J21" s="7">
        <v>1.6540999999999999</v>
      </c>
      <c r="K21" s="7">
        <f t="shared" si="1"/>
        <v>2.3619299890870784</v>
      </c>
      <c r="L21" s="7">
        <v>148.47086035420278</v>
      </c>
      <c r="M21" s="7">
        <v>34.945600000000006</v>
      </c>
      <c r="N21" s="7">
        <f t="shared" si="2"/>
        <v>23.537009158990031</v>
      </c>
    </row>
    <row r="22" spans="1:14" ht="15.75" x14ac:dyDescent="0.25">
      <c r="A22" s="5">
        <v>18</v>
      </c>
      <c r="B22" s="9" t="s">
        <v>29</v>
      </c>
      <c r="C22" s="7">
        <v>7159.61</v>
      </c>
      <c r="D22" s="7">
        <v>10766.6</v>
      </c>
      <c r="E22" s="7">
        <f t="shared" si="0"/>
        <v>150.37969945290317</v>
      </c>
      <c r="F22" s="7">
        <v>132.24</v>
      </c>
      <c r="G22" s="7">
        <v>0</v>
      </c>
      <c r="H22" s="7">
        <f t="shared" si="3"/>
        <v>0</v>
      </c>
      <c r="I22" s="7">
        <v>4003.2561333333333</v>
      </c>
      <c r="J22" s="7">
        <v>708.34</v>
      </c>
      <c r="K22" s="7">
        <f t="shared" si="1"/>
        <v>17.694096415714395</v>
      </c>
      <c r="L22" s="7">
        <v>28698.335033333336</v>
      </c>
      <c r="M22" s="7">
        <v>19418.43</v>
      </c>
      <c r="N22" s="7">
        <f t="shared" si="2"/>
        <v>67.663960217362245</v>
      </c>
    </row>
    <row r="23" spans="1:14" s="11" customFormat="1" x14ac:dyDescent="0.25">
      <c r="A23" s="30" t="s">
        <v>30</v>
      </c>
      <c r="B23" s="30"/>
      <c r="C23" s="10">
        <f>SUM(C5:C22)</f>
        <v>26508.481033614884</v>
      </c>
      <c r="D23" s="10">
        <f>SUM(D5:D22)</f>
        <v>18974.027869999998</v>
      </c>
      <c r="E23" s="10">
        <f t="shared" si="0"/>
        <v>71.577197674734379</v>
      </c>
      <c r="F23" s="10">
        <f>SUM(F5:F22)</f>
        <v>192.06</v>
      </c>
      <c r="G23" s="10">
        <f>SUM(G5:G22)</f>
        <v>0</v>
      </c>
      <c r="H23" s="10">
        <f t="shared" si="3"/>
        <v>0</v>
      </c>
      <c r="I23" s="10">
        <f>SUM(I5:I22)</f>
        <v>14049.901166098571</v>
      </c>
      <c r="J23" s="10">
        <f>SUM(J5:J22)</f>
        <v>3094.4016000000001</v>
      </c>
      <c r="K23" s="10">
        <f t="shared" si="1"/>
        <v>22.02436560526543</v>
      </c>
      <c r="L23" s="10">
        <f>SUM(L5:L22)</f>
        <v>110836.79381035926</v>
      </c>
      <c r="M23" s="10">
        <f>SUM(M5:M22)</f>
        <v>62926.123051299008</v>
      </c>
      <c r="N23" s="10">
        <f t="shared" si="2"/>
        <v>56.773676762037184</v>
      </c>
    </row>
    <row r="24" spans="1:14" x14ac:dyDescent="0.25">
      <c r="A24" s="12">
        <v>19</v>
      </c>
      <c r="B24" s="13" t="s">
        <v>31</v>
      </c>
      <c r="C24" s="7">
        <v>323.57015950012999</v>
      </c>
      <c r="D24" s="7">
        <v>85.783600000000007</v>
      </c>
      <c r="E24" s="7">
        <f t="shared" si="0"/>
        <v>26.511591839162023</v>
      </c>
      <c r="F24" s="7">
        <v>0</v>
      </c>
      <c r="G24" s="7">
        <v>0</v>
      </c>
      <c r="H24" s="7">
        <v>0</v>
      </c>
      <c r="I24" s="7">
        <v>65.574211406876188</v>
      </c>
      <c r="J24" s="7">
        <v>13.571900000000001</v>
      </c>
      <c r="K24" s="7">
        <f t="shared" si="1"/>
        <v>20.697008334250185</v>
      </c>
      <c r="L24" s="7">
        <v>969.50565768654019</v>
      </c>
      <c r="M24" s="7">
        <v>568.26729999999998</v>
      </c>
      <c r="N24" s="7">
        <f t="shared" si="2"/>
        <v>58.614129324011813</v>
      </c>
    </row>
    <row r="25" spans="1:14" x14ac:dyDescent="0.25">
      <c r="A25" s="12">
        <v>20</v>
      </c>
      <c r="B25" s="13" t="s">
        <v>32</v>
      </c>
      <c r="C25" s="7">
        <v>0</v>
      </c>
      <c r="D25" s="7">
        <v>0</v>
      </c>
      <c r="E25" s="8" t="s">
        <v>18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14.4273333333333</v>
      </c>
      <c r="M25" s="7">
        <v>0</v>
      </c>
      <c r="N25" s="7">
        <f t="shared" si="2"/>
        <v>0</v>
      </c>
    </row>
    <row r="26" spans="1:14" x14ac:dyDescent="0.25">
      <c r="A26" s="12">
        <v>21</v>
      </c>
      <c r="B26" s="13" t="s">
        <v>33</v>
      </c>
      <c r="C26" s="7">
        <v>227.814992981692</v>
      </c>
      <c r="D26" s="7">
        <v>70.698399999999992</v>
      </c>
      <c r="E26" s="7">
        <f t="shared" si="0"/>
        <v>31.033251619958815</v>
      </c>
      <c r="F26" s="7">
        <v>0</v>
      </c>
      <c r="G26" s="7">
        <v>0</v>
      </c>
      <c r="H26" s="7">
        <v>0</v>
      </c>
      <c r="I26" s="7">
        <v>39.828336798143845</v>
      </c>
      <c r="J26" s="7">
        <v>4.2694999999999999</v>
      </c>
      <c r="K26" s="7">
        <f t="shared" si="1"/>
        <v>10.71975468530982</v>
      </c>
      <c r="L26" s="7">
        <v>611.35884018363674</v>
      </c>
      <c r="M26" s="7">
        <v>180.29819999999998</v>
      </c>
      <c r="N26" s="7">
        <f t="shared" si="2"/>
        <v>29.491386751820411</v>
      </c>
    </row>
    <row r="27" spans="1:14" x14ac:dyDescent="0.25">
      <c r="A27" s="12">
        <v>22</v>
      </c>
      <c r="B27" s="13" t="s">
        <v>34</v>
      </c>
      <c r="C27" s="7">
        <v>182.86765877636</v>
      </c>
      <c r="D27" s="7">
        <v>123.19229999999999</v>
      </c>
      <c r="E27" s="7">
        <f t="shared" si="0"/>
        <v>67.366914863091978</v>
      </c>
      <c r="F27" s="7">
        <v>0</v>
      </c>
      <c r="G27" s="7">
        <v>0</v>
      </c>
      <c r="H27" s="7">
        <v>0</v>
      </c>
      <c r="I27" s="7">
        <v>115.8073563636364</v>
      </c>
      <c r="J27" s="7">
        <v>8.7102000000000004</v>
      </c>
      <c r="K27" s="7">
        <f t="shared" si="1"/>
        <v>7.5212838575209977</v>
      </c>
      <c r="L27" s="7">
        <v>389.14850873845825</v>
      </c>
      <c r="M27" s="7">
        <v>176.20819999999998</v>
      </c>
      <c r="N27" s="7">
        <f t="shared" si="2"/>
        <v>45.280451047141817</v>
      </c>
    </row>
    <row r="28" spans="1:14" x14ac:dyDescent="0.25">
      <c r="A28" s="12">
        <v>23</v>
      </c>
      <c r="B28" s="13" t="s">
        <v>35</v>
      </c>
      <c r="C28" s="7">
        <v>62.843645489068599</v>
      </c>
      <c r="D28" s="7">
        <v>36.768299999999996</v>
      </c>
      <c r="E28" s="7">
        <f t="shared" si="0"/>
        <v>58.50758611130491</v>
      </c>
      <c r="F28" s="7">
        <v>0</v>
      </c>
      <c r="G28" s="7">
        <v>0</v>
      </c>
      <c r="H28" s="7">
        <v>0</v>
      </c>
      <c r="I28" s="7">
        <v>33.314840000000004</v>
      </c>
      <c r="J28" s="7">
        <v>12.7995</v>
      </c>
      <c r="K28" s="7">
        <f t="shared" si="1"/>
        <v>38.419815313535949</v>
      </c>
      <c r="L28" s="7">
        <v>138.7289164790794</v>
      </c>
      <c r="M28" s="7">
        <v>68.408399999999986</v>
      </c>
      <c r="N28" s="7">
        <f t="shared" si="2"/>
        <v>49.310844297061962</v>
      </c>
    </row>
    <row r="29" spans="1:14" x14ac:dyDescent="0.25">
      <c r="A29" s="12">
        <v>24</v>
      </c>
      <c r="B29" s="13" t="s">
        <v>36</v>
      </c>
      <c r="C29" s="7">
        <v>2.4871257485029901</v>
      </c>
      <c r="D29" s="7">
        <v>0</v>
      </c>
      <c r="E29" s="7">
        <f t="shared" si="0"/>
        <v>0</v>
      </c>
      <c r="F29" s="7">
        <v>0</v>
      </c>
      <c r="G29" s="7">
        <v>0</v>
      </c>
      <c r="H29" s="7">
        <v>0</v>
      </c>
      <c r="I29" s="7">
        <v>6.6319699725796237</v>
      </c>
      <c r="J29" s="7">
        <v>1.8358000000000001</v>
      </c>
      <c r="K29" s="7">
        <f t="shared" si="1"/>
        <v>27.681066223011452</v>
      </c>
      <c r="L29" s="7">
        <v>59.257762387749317</v>
      </c>
      <c r="M29" s="7">
        <v>17.485800000000001</v>
      </c>
      <c r="N29" s="7">
        <f t="shared" si="2"/>
        <v>29.508032864256343</v>
      </c>
    </row>
    <row r="30" spans="1:14" x14ac:dyDescent="0.25">
      <c r="A30" s="12">
        <v>25</v>
      </c>
      <c r="B30" s="14" t="s">
        <v>37</v>
      </c>
      <c r="C30" s="7">
        <v>50</v>
      </c>
      <c r="D30" s="7">
        <v>40.379999999999995</v>
      </c>
      <c r="E30" s="7">
        <f t="shared" si="0"/>
        <v>80.759999999999991</v>
      </c>
      <c r="F30" s="7">
        <v>0</v>
      </c>
      <c r="G30" s="7">
        <v>0</v>
      </c>
      <c r="H30" s="7">
        <v>0</v>
      </c>
      <c r="I30" s="7">
        <v>0</v>
      </c>
      <c r="J30" s="7">
        <v>0.48</v>
      </c>
      <c r="K30" s="7">
        <v>0</v>
      </c>
      <c r="L30" s="7">
        <v>50</v>
      </c>
      <c r="M30" s="7">
        <v>41.149999999999991</v>
      </c>
      <c r="N30" s="8" t="s">
        <v>18</v>
      </c>
    </row>
    <row r="31" spans="1:14" x14ac:dyDescent="0.25">
      <c r="A31" s="12">
        <v>26</v>
      </c>
      <c r="B31" s="13" t="s">
        <v>38</v>
      </c>
      <c r="C31" s="7">
        <v>129.18064812144399</v>
      </c>
      <c r="D31" s="7">
        <v>82.360219999999998</v>
      </c>
      <c r="E31" s="7">
        <f t="shared" si="0"/>
        <v>63.755849810083284</v>
      </c>
      <c r="F31" s="7">
        <v>0</v>
      </c>
      <c r="G31" s="7">
        <v>0</v>
      </c>
      <c r="H31" s="7">
        <v>0</v>
      </c>
      <c r="I31" s="7">
        <v>14.037338152288548</v>
      </c>
      <c r="J31" s="7">
        <v>3.5566999999999998</v>
      </c>
      <c r="K31" s="7">
        <f t="shared" si="1"/>
        <v>25.33742481241104</v>
      </c>
      <c r="L31" s="7">
        <v>374.8505682743891</v>
      </c>
      <c r="M31" s="7">
        <v>248.84713000000002</v>
      </c>
      <c r="N31" s="7">
        <f t="shared" si="2"/>
        <v>66.385688341239202</v>
      </c>
    </row>
    <row r="32" spans="1:14" x14ac:dyDescent="0.25">
      <c r="A32" s="12">
        <v>27</v>
      </c>
      <c r="B32" s="13" t="s">
        <v>39</v>
      </c>
      <c r="C32" s="7">
        <v>1016.03946655577</v>
      </c>
      <c r="D32" s="7">
        <v>770.21050000000002</v>
      </c>
      <c r="E32" s="7">
        <f t="shared" si="0"/>
        <v>75.805175424031972</v>
      </c>
      <c r="F32" s="7">
        <v>0</v>
      </c>
      <c r="G32" s="7">
        <v>0</v>
      </c>
      <c r="H32" s="7">
        <v>0</v>
      </c>
      <c r="I32" s="7">
        <v>37.317398114321875</v>
      </c>
      <c r="J32" s="7">
        <v>6.9111000000000002</v>
      </c>
      <c r="K32" s="7">
        <f t="shared" si="1"/>
        <v>18.519779912918473</v>
      </c>
      <c r="L32" s="7">
        <v>4609.9475805579586</v>
      </c>
      <c r="M32" s="7">
        <v>2015.648199999999</v>
      </c>
      <c r="N32" s="7">
        <f t="shared" si="2"/>
        <v>43.723885462403409</v>
      </c>
    </row>
    <row r="33" spans="1:14" x14ac:dyDescent="0.25">
      <c r="A33" s="12">
        <v>28</v>
      </c>
      <c r="B33" s="13" t="s">
        <v>40</v>
      </c>
      <c r="C33" s="7">
        <v>1343.28194227013</v>
      </c>
      <c r="D33" s="7">
        <v>1426.1653000000001</v>
      </c>
      <c r="E33" s="7">
        <f t="shared" si="0"/>
        <v>106.17021305220543</v>
      </c>
      <c r="F33" s="7">
        <v>7.94</v>
      </c>
      <c r="G33" s="7">
        <v>0</v>
      </c>
      <c r="H33" s="7">
        <f t="shared" si="3"/>
        <v>0</v>
      </c>
      <c r="I33" s="7">
        <v>120.53608</v>
      </c>
      <c r="J33" s="7">
        <v>33.822500000000005</v>
      </c>
      <c r="K33" s="7">
        <f t="shared" si="1"/>
        <v>28.060063011838452</v>
      </c>
      <c r="L33" s="7">
        <v>3532.2170636495466</v>
      </c>
      <c r="M33" s="7">
        <v>2258.1176000000005</v>
      </c>
      <c r="N33" s="7">
        <f t="shared" si="2"/>
        <v>63.929185531618351</v>
      </c>
    </row>
    <row r="34" spans="1:14" x14ac:dyDescent="0.25">
      <c r="A34" s="12">
        <v>29</v>
      </c>
      <c r="B34" s="6" t="s">
        <v>19</v>
      </c>
      <c r="C34" s="7">
        <v>607.38734275058096</v>
      </c>
      <c r="D34" s="7">
        <v>240.1994</v>
      </c>
      <c r="E34" s="7">
        <f>D34/C34%</f>
        <v>39.546329515568466</v>
      </c>
      <c r="F34" s="7">
        <v>0</v>
      </c>
      <c r="G34" s="7">
        <v>0</v>
      </c>
      <c r="H34" s="7">
        <v>0</v>
      </c>
      <c r="I34" s="7">
        <v>287.37163192575412</v>
      </c>
      <c r="J34" s="7">
        <v>55.743800000000007</v>
      </c>
      <c r="K34" s="7">
        <f>J34/I34%</f>
        <v>19.397808902168215</v>
      </c>
      <c r="L34" s="7">
        <v>1795.0181271408101</v>
      </c>
      <c r="M34" s="7">
        <v>634.64789999999994</v>
      </c>
      <c r="N34" s="7">
        <f>M34/L34%</f>
        <v>35.356071919501844</v>
      </c>
    </row>
    <row r="35" spans="1:14" x14ac:dyDescent="0.25">
      <c r="A35" s="12">
        <v>30</v>
      </c>
      <c r="B35" s="13" t="s">
        <v>69</v>
      </c>
      <c r="C35" s="7">
        <v>2.5922155688622799</v>
      </c>
      <c r="D35" s="7">
        <v>45.100000000000009</v>
      </c>
      <c r="E35" s="7">
        <f t="shared" si="0"/>
        <v>1739.8244398244371</v>
      </c>
      <c r="F35" s="7">
        <v>0</v>
      </c>
      <c r="G35" s="7">
        <v>0</v>
      </c>
      <c r="H35" s="7">
        <v>0</v>
      </c>
      <c r="I35" s="7">
        <v>0</v>
      </c>
      <c r="J35" s="7">
        <v>0.73</v>
      </c>
      <c r="K35" s="7">
        <v>0</v>
      </c>
      <c r="L35" s="7">
        <v>2.5922155688622799</v>
      </c>
      <c r="M35" s="7">
        <v>55.900000000000006</v>
      </c>
      <c r="N35" s="7">
        <f t="shared" si="2"/>
        <v>2156.456456456453</v>
      </c>
    </row>
    <row r="36" spans="1:14" x14ac:dyDescent="0.25">
      <c r="A36" s="12">
        <v>31</v>
      </c>
      <c r="B36" s="13" t="s">
        <v>41</v>
      </c>
      <c r="C36" s="7">
        <v>595.773879006833</v>
      </c>
      <c r="D36" s="7">
        <v>765.31</v>
      </c>
      <c r="E36" s="7">
        <f t="shared" si="0"/>
        <v>128.45645419631137</v>
      </c>
      <c r="F36" s="7">
        <v>0</v>
      </c>
      <c r="G36" s="7">
        <v>0</v>
      </c>
      <c r="H36" s="7">
        <v>0</v>
      </c>
      <c r="I36" s="7">
        <v>0</v>
      </c>
      <c r="J36" s="7">
        <v>0.32</v>
      </c>
      <c r="K36" s="7">
        <v>0</v>
      </c>
      <c r="L36" s="7">
        <v>1292.6835247414861</v>
      </c>
      <c r="M36" s="7">
        <v>1008.37</v>
      </c>
      <c r="N36" s="7">
        <f t="shared" si="2"/>
        <v>78.005945051528073</v>
      </c>
    </row>
    <row r="37" spans="1:14" x14ac:dyDescent="0.25">
      <c r="A37" s="12">
        <v>32</v>
      </c>
      <c r="B37" s="13" t="s">
        <v>42</v>
      </c>
      <c r="C37" s="7">
        <v>545.94875785213105</v>
      </c>
      <c r="D37" s="7">
        <v>324.0951</v>
      </c>
      <c r="E37" s="7">
        <f t="shared" si="0"/>
        <v>59.363648206665658</v>
      </c>
      <c r="F37" s="7">
        <v>0</v>
      </c>
      <c r="G37" s="7">
        <v>0</v>
      </c>
      <c r="H37" s="7">
        <v>0</v>
      </c>
      <c r="I37" s="7">
        <v>76.881888580468271</v>
      </c>
      <c r="J37" s="7">
        <v>48.2697</v>
      </c>
      <c r="K37" s="7">
        <f t="shared" si="1"/>
        <v>62.784227717661508</v>
      </c>
      <c r="L37" s="7">
        <v>1077.7364381045115</v>
      </c>
      <c r="M37" s="7">
        <v>492.09160000000003</v>
      </c>
      <c r="N37" s="7">
        <f t="shared" si="2"/>
        <v>45.659734848111384</v>
      </c>
    </row>
    <row r="38" spans="1:14" x14ac:dyDescent="0.25">
      <c r="A38" s="12">
        <v>33</v>
      </c>
      <c r="B38" s="13" t="s">
        <v>43</v>
      </c>
      <c r="C38" s="7">
        <v>442.164273094473</v>
      </c>
      <c r="D38" s="7">
        <v>62.07</v>
      </c>
      <c r="E38" s="7">
        <f t="shared" si="0"/>
        <v>14.037769167916943</v>
      </c>
      <c r="F38" s="7">
        <v>0</v>
      </c>
      <c r="G38" s="7">
        <v>0</v>
      </c>
      <c r="H38" s="7">
        <v>0</v>
      </c>
      <c r="I38" s="7">
        <v>67.998315192294143</v>
      </c>
      <c r="J38" s="7">
        <v>21.680000000000003</v>
      </c>
      <c r="K38" s="7">
        <f t="shared" si="1"/>
        <v>31.883142896541756</v>
      </c>
      <c r="L38" s="7">
        <v>1596.364249341337</v>
      </c>
      <c r="M38" s="7">
        <v>847.17</v>
      </c>
      <c r="N38" s="7">
        <f t="shared" si="2"/>
        <v>53.068715385573434</v>
      </c>
    </row>
    <row r="39" spans="1:14" x14ac:dyDescent="0.25">
      <c r="A39" s="12">
        <v>34</v>
      </c>
      <c r="B39" s="13" t="s">
        <v>44</v>
      </c>
      <c r="C39" s="7">
        <v>488.60552619814399</v>
      </c>
      <c r="D39" s="7">
        <v>169.44279999999998</v>
      </c>
      <c r="E39" s="7">
        <f t="shared" si="0"/>
        <v>34.678854600446314</v>
      </c>
      <c r="F39" s="7">
        <v>0</v>
      </c>
      <c r="G39" s="7">
        <v>0</v>
      </c>
      <c r="H39" s="7">
        <v>0</v>
      </c>
      <c r="I39" s="7">
        <v>12.84639183294664</v>
      </c>
      <c r="J39" s="7">
        <v>5.9499999999999997E-2</v>
      </c>
      <c r="K39" s="7">
        <f t="shared" si="1"/>
        <v>0.46316507213646296</v>
      </c>
      <c r="L39" s="7">
        <v>777.0036880105722</v>
      </c>
      <c r="M39" s="7">
        <v>355.39269999999999</v>
      </c>
      <c r="N39" s="7">
        <f t="shared" si="2"/>
        <v>45.738869130716971</v>
      </c>
    </row>
    <row r="40" spans="1:14" x14ac:dyDescent="0.25">
      <c r="A40" s="12">
        <v>35</v>
      </c>
      <c r="B40" s="13" t="s">
        <v>45</v>
      </c>
      <c r="C40" s="7">
        <v>0.25688622754490997</v>
      </c>
      <c r="D40" s="7">
        <v>0.56799999999999995</v>
      </c>
      <c r="E40" s="7">
        <f t="shared" si="0"/>
        <v>221.10955710955727</v>
      </c>
      <c r="F40" s="7">
        <v>0</v>
      </c>
      <c r="G40" s="7">
        <v>0</v>
      </c>
      <c r="H40" s="7">
        <v>0</v>
      </c>
      <c r="I40" s="7">
        <v>2.0417145454545502</v>
      </c>
      <c r="J40" s="7">
        <v>0.12</v>
      </c>
      <c r="K40" s="7">
        <f t="shared" si="1"/>
        <v>5.8774131901619082</v>
      </c>
      <c r="L40" s="7">
        <v>2.3572229181009936</v>
      </c>
      <c r="M40" s="7">
        <v>0.7881999999999999</v>
      </c>
      <c r="N40" s="7">
        <f t="shared" si="2"/>
        <v>33.437652160406749</v>
      </c>
    </row>
    <row r="41" spans="1:14" x14ac:dyDescent="0.25">
      <c r="A41" s="12">
        <v>36</v>
      </c>
      <c r="B41" s="13" t="s">
        <v>46</v>
      </c>
      <c r="C41" s="7">
        <v>263.69621144388401</v>
      </c>
      <c r="D41" s="7">
        <v>22.371499999999997</v>
      </c>
      <c r="E41" s="7">
        <f t="shared" si="0"/>
        <v>8.483815477478247</v>
      </c>
      <c r="F41" s="7">
        <v>0</v>
      </c>
      <c r="G41" s="7">
        <v>0</v>
      </c>
      <c r="H41" s="7">
        <v>0</v>
      </c>
      <c r="I41" s="7">
        <v>123.29116001687444</v>
      </c>
      <c r="J41" s="7">
        <v>1.6574</v>
      </c>
      <c r="K41" s="7">
        <f t="shared" si="1"/>
        <v>1.3442975147392218</v>
      </c>
      <c r="L41" s="7">
        <v>560.68203812742547</v>
      </c>
      <c r="M41" s="7">
        <v>152.9504</v>
      </c>
      <c r="N41" s="7">
        <f t="shared" si="2"/>
        <v>27.279347223397082</v>
      </c>
    </row>
    <row r="42" spans="1:14" x14ac:dyDescent="0.25">
      <c r="A42" s="12">
        <v>37</v>
      </c>
      <c r="B42" s="13" t="s">
        <v>47</v>
      </c>
      <c r="C42" s="7">
        <v>159.737730618336</v>
      </c>
      <c r="D42" s="7">
        <v>60.589999999999996</v>
      </c>
      <c r="E42" s="7">
        <f t="shared" si="0"/>
        <v>37.930925752769511</v>
      </c>
      <c r="F42" s="7">
        <v>0</v>
      </c>
      <c r="G42" s="7">
        <v>0</v>
      </c>
      <c r="H42" s="7">
        <v>0</v>
      </c>
      <c r="I42" s="7">
        <v>16.955557312803197</v>
      </c>
      <c r="J42" s="7">
        <v>1.34</v>
      </c>
      <c r="K42" s="7">
        <v>0</v>
      </c>
      <c r="L42" s="7">
        <v>244.80076053226747</v>
      </c>
      <c r="M42" s="7">
        <v>108.50999999999999</v>
      </c>
      <c r="N42" s="7">
        <f t="shared" si="2"/>
        <v>44.325842682869101</v>
      </c>
    </row>
    <row r="43" spans="1:14" x14ac:dyDescent="0.25">
      <c r="A43" s="12">
        <v>38</v>
      </c>
      <c r="B43" s="13" t="s">
        <v>48</v>
      </c>
      <c r="C43" s="7">
        <v>12.8444118277376</v>
      </c>
      <c r="D43" s="7">
        <v>0</v>
      </c>
      <c r="E43" s="7">
        <f t="shared" si="0"/>
        <v>0</v>
      </c>
      <c r="F43" s="7">
        <v>0</v>
      </c>
      <c r="G43" s="7">
        <v>0</v>
      </c>
      <c r="H43" s="7">
        <v>0</v>
      </c>
      <c r="I43" s="7">
        <v>26.757993604724724</v>
      </c>
      <c r="J43" s="7">
        <v>0</v>
      </c>
      <c r="K43" s="7">
        <f t="shared" si="1"/>
        <v>0</v>
      </c>
      <c r="L43" s="7">
        <v>164.53351762743182</v>
      </c>
      <c r="M43" s="7">
        <v>0</v>
      </c>
      <c r="N43" s="7">
        <f t="shared" si="2"/>
        <v>0</v>
      </c>
    </row>
    <row r="44" spans="1:14" x14ac:dyDescent="0.25">
      <c r="A44" s="12">
        <v>39</v>
      </c>
      <c r="B44" s="14" t="s">
        <v>49</v>
      </c>
      <c r="C44" s="1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</row>
    <row r="45" spans="1:14" x14ac:dyDescent="0.25">
      <c r="A45" s="12">
        <v>40</v>
      </c>
      <c r="B45" s="13" t="s">
        <v>50</v>
      </c>
      <c r="C45" s="7">
        <v>348.52457213194901</v>
      </c>
      <c r="D45" s="7">
        <v>311.21139999999997</v>
      </c>
      <c r="E45" s="7">
        <f t="shared" si="0"/>
        <v>89.293962286876422</v>
      </c>
      <c r="F45" s="7">
        <v>0</v>
      </c>
      <c r="G45" s="7">
        <v>0</v>
      </c>
      <c r="H45" s="7">
        <v>0</v>
      </c>
      <c r="I45" s="7">
        <v>28.606326977430928</v>
      </c>
      <c r="J45" s="7">
        <v>12.5771</v>
      </c>
      <c r="K45" s="7">
        <f t="shared" si="1"/>
        <v>43.966147803325995</v>
      </c>
      <c r="L45" s="7">
        <v>821.84241036875585</v>
      </c>
      <c r="M45" s="7">
        <v>604.94999999999993</v>
      </c>
      <c r="N45" s="7">
        <f t="shared" si="2"/>
        <v>73.609002452010529</v>
      </c>
    </row>
    <row r="46" spans="1:14" x14ac:dyDescent="0.25">
      <c r="A46" s="12">
        <v>41</v>
      </c>
      <c r="B46" s="13" t="s">
        <v>51</v>
      </c>
      <c r="C46" s="7">
        <v>462.00317487591701</v>
      </c>
      <c r="D46" s="7">
        <v>295.27999999999997</v>
      </c>
      <c r="E46" s="7">
        <f t="shared" si="0"/>
        <v>63.912980701767928</v>
      </c>
      <c r="F46" s="7">
        <v>0</v>
      </c>
      <c r="G46" s="7">
        <v>0</v>
      </c>
      <c r="H46" s="7">
        <v>0</v>
      </c>
      <c r="I46" s="7">
        <v>17.434999999999999</v>
      </c>
      <c r="J46" s="7">
        <v>3.0500000000000003</v>
      </c>
      <c r="K46" s="7">
        <f t="shared" si="1"/>
        <v>17.493547462001725</v>
      </c>
      <c r="L46" s="7">
        <v>674.63964375558498</v>
      </c>
      <c r="M46" s="7">
        <v>373.43</v>
      </c>
      <c r="N46" s="7">
        <f t="shared" si="2"/>
        <v>55.352513516873884</v>
      </c>
    </row>
    <row r="47" spans="1:14" s="11" customFormat="1" x14ac:dyDescent="0.25">
      <c r="A47" s="30" t="s">
        <v>52</v>
      </c>
      <c r="B47" s="30"/>
      <c r="C47" s="10">
        <f>SUM(C24:C46)</f>
        <v>7267.6206210394903</v>
      </c>
      <c r="D47" s="10">
        <f>SUM(D24:D46)</f>
        <v>4931.7968200000005</v>
      </c>
      <c r="E47" s="10">
        <f t="shared" si="0"/>
        <v>67.859855063466469</v>
      </c>
      <c r="F47" s="10">
        <f>SUM(F24:F46)</f>
        <v>7.94</v>
      </c>
      <c r="G47" s="10">
        <f>SUM(G24:G46)</f>
        <v>0</v>
      </c>
      <c r="H47" s="10">
        <f t="shared" si="3"/>
        <v>0</v>
      </c>
      <c r="I47" s="10">
        <f>SUM(I24:I46)</f>
        <v>1093.2335107965973</v>
      </c>
      <c r="J47" s="10">
        <f>SUM(J24:J46)</f>
        <v>231.50470000000004</v>
      </c>
      <c r="K47" s="10">
        <f t="shared" si="1"/>
        <v>21.176143771087975</v>
      </c>
      <c r="L47" s="10">
        <f>SUM(L24:L46)</f>
        <v>19759.696067527839</v>
      </c>
      <c r="M47" s="10">
        <f>SUM(M24:M46)</f>
        <v>10208.63163</v>
      </c>
      <c r="N47" s="10">
        <f t="shared" si="2"/>
        <v>51.663910189268492</v>
      </c>
    </row>
    <row r="48" spans="1:14" s="11" customFormat="1" x14ac:dyDescent="0.25">
      <c r="A48" s="30" t="s">
        <v>53</v>
      </c>
      <c r="B48" s="30"/>
      <c r="C48" s="10">
        <f>C23+C47</f>
        <v>33776.101654654376</v>
      </c>
      <c r="D48" s="10">
        <f>D23+D47</f>
        <v>23905.824689999998</v>
      </c>
      <c r="E48" s="10">
        <f t="shared" si="0"/>
        <v>70.777335213004818</v>
      </c>
      <c r="F48" s="10">
        <f>F23+F47</f>
        <v>200</v>
      </c>
      <c r="G48" s="10">
        <f>G23+G47</f>
        <v>0</v>
      </c>
      <c r="H48" s="10">
        <f t="shared" si="3"/>
        <v>0</v>
      </c>
      <c r="I48" s="10">
        <f>I23+I47</f>
        <v>15143.134676895168</v>
      </c>
      <c r="J48" s="10">
        <f>J23+J47</f>
        <v>3325.9063000000001</v>
      </c>
      <c r="K48" s="10">
        <f t="shared" si="1"/>
        <v>21.963129635732187</v>
      </c>
      <c r="L48" s="10">
        <f>L47+L23</f>
        <v>130596.4898778871</v>
      </c>
      <c r="M48" s="10">
        <f>M47+M23</f>
        <v>73134.754681299004</v>
      </c>
      <c r="N48" s="10">
        <f t="shared" si="2"/>
        <v>56.000551584259959</v>
      </c>
    </row>
    <row r="49" spans="1:14" x14ac:dyDescent="0.25">
      <c r="A49" s="12">
        <v>42</v>
      </c>
      <c r="B49" s="13" t="s">
        <v>54</v>
      </c>
      <c r="C49" s="7">
        <v>0</v>
      </c>
      <c r="D49" s="7">
        <v>2.6720000000000002</v>
      </c>
      <c r="E49" s="7">
        <v>0</v>
      </c>
      <c r="F49" s="7">
        <v>0</v>
      </c>
      <c r="G49" s="7">
        <v>0</v>
      </c>
      <c r="H49" s="7">
        <v>0</v>
      </c>
      <c r="I49" s="7">
        <v>885.20973971735918</v>
      </c>
      <c r="J49" s="7">
        <v>217.8236</v>
      </c>
      <c r="K49" s="7">
        <f t="shared" si="1"/>
        <v>24.607004445019935</v>
      </c>
      <c r="L49" s="7">
        <v>15139.558130784862</v>
      </c>
      <c r="M49" s="7">
        <v>7377.995899999999</v>
      </c>
      <c r="N49" s="7">
        <f t="shared" si="2"/>
        <v>48.733231421051457</v>
      </c>
    </row>
    <row r="50" spans="1:14" s="11" customFormat="1" x14ac:dyDescent="0.25">
      <c r="A50" s="30" t="s">
        <v>55</v>
      </c>
      <c r="B50" s="30"/>
      <c r="C50" s="10">
        <f>C49</f>
        <v>0</v>
      </c>
      <c r="D50" s="10">
        <f>D49</f>
        <v>2.6720000000000002</v>
      </c>
      <c r="E50" s="10">
        <v>0</v>
      </c>
      <c r="F50" s="10">
        <f>F49</f>
        <v>0</v>
      </c>
      <c r="G50" s="10">
        <f>G49</f>
        <v>0</v>
      </c>
      <c r="H50" s="10">
        <v>0</v>
      </c>
      <c r="I50" s="10">
        <f>I49</f>
        <v>885.20973971735918</v>
      </c>
      <c r="J50" s="10">
        <f>J49</f>
        <v>217.8236</v>
      </c>
      <c r="K50" s="10">
        <f t="shared" si="1"/>
        <v>24.607004445019935</v>
      </c>
      <c r="L50" s="10">
        <f>SUM(L49:L49)</f>
        <v>15139.558130784862</v>
      </c>
      <c r="M50" s="10">
        <f>SUM(M49:M49)</f>
        <v>7377.995899999999</v>
      </c>
      <c r="N50" s="10">
        <f t="shared" si="2"/>
        <v>48.733231421051457</v>
      </c>
    </row>
    <row r="51" spans="1:14" x14ac:dyDescent="0.25">
      <c r="A51" s="12">
        <v>43</v>
      </c>
      <c r="B51" s="13" t="s">
        <v>56</v>
      </c>
      <c r="C51" s="7">
        <v>1000</v>
      </c>
      <c r="D51" s="7">
        <v>427.6705</v>
      </c>
      <c r="E51" s="7">
        <f t="shared" si="0"/>
        <v>42.767049999999998</v>
      </c>
      <c r="F51" s="7">
        <v>0</v>
      </c>
      <c r="G51" s="7">
        <v>0</v>
      </c>
      <c r="H51" s="7">
        <v>0</v>
      </c>
      <c r="I51" s="7">
        <v>200.00003333333333</v>
      </c>
      <c r="J51" s="7">
        <v>59.184200000000004</v>
      </c>
      <c r="K51" s="7">
        <f t="shared" si="1"/>
        <v>29.592095067984157</v>
      </c>
      <c r="L51" s="7">
        <v>10724.345366666665</v>
      </c>
      <c r="M51" s="7">
        <v>7464.3975</v>
      </c>
      <c r="N51" s="7">
        <f t="shared" si="2"/>
        <v>69.602360282062421</v>
      </c>
    </row>
    <row r="52" spans="1:14" x14ac:dyDescent="0.25">
      <c r="A52" s="12">
        <v>44</v>
      </c>
      <c r="B52" s="13" t="s">
        <v>57</v>
      </c>
      <c r="C52" s="7">
        <v>325</v>
      </c>
      <c r="D52" s="7">
        <v>108.53279999999999</v>
      </c>
      <c r="E52" s="7">
        <f t="shared" si="0"/>
        <v>33.394707692307691</v>
      </c>
      <c r="F52" s="7">
        <v>0</v>
      </c>
      <c r="G52" s="7">
        <v>0</v>
      </c>
      <c r="H52" s="7">
        <v>0</v>
      </c>
      <c r="I52" s="7">
        <v>400.00003333333336</v>
      </c>
      <c r="J52" s="7">
        <v>174.51839999999999</v>
      </c>
      <c r="K52" s="7">
        <f t="shared" si="1"/>
        <v>43.629596364200296</v>
      </c>
      <c r="L52" s="7">
        <v>3134.320033333333</v>
      </c>
      <c r="M52" s="7">
        <v>1623.0418999999997</v>
      </c>
      <c r="N52" s="7">
        <f t="shared" si="2"/>
        <v>51.782902917986434</v>
      </c>
    </row>
    <row r="53" spans="1:14" s="11" customFormat="1" x14ac:dyDescent="0.25">
      <c r="A53" s="12">
        <v>45</v>
      </c>
      <c r="B53" s="13" t="s">
        <v>58</v>
      </c>
      <c r="C53" s="7">
        <v>390.94</v>
      </c>
      <c r="D53" s="7">
        <v>55.5</v>
      </c>
      <c r="E53" s="7">
        <f t="shared" si="0"/>
        <v>14.1965519005474</v>
      </c>
      <c r="F53" s="7">
        <v>0</v>
      </c>
      <c r="G53" s="7">
        <v>0</v>
      </c>
      <c r="H53" s="7">
        <v>0</v>
      </c>
      <c r="I53" s="7">
        <v>281.65999999999997</v>
      </c>
      <c r="J53" s="7">
        <v>13.239999999999998</v>
      </c>
      <c r="K53" s="10">
        <f t="shared" si="1"/>
        <v>4.7007029752183485</v>
      </c>
      <c r="L53" s="7">
        <v>4382.33</v>
      </c>
      <c r="M53" s="7">
        <v>1503.78</v>
      </c>
      <c r="N53" s="10">
        <f t="shared" si="2"/>
        <v>34.314622586614888</v>
      </c>
    </row>
    <row r="54" spans="1:14" x14ac:dyDescent="0.25">
      <c r="A54" s="12">
        <v>46</v>
      </c>
      <c r="B54" s="13" t="s">
        <v>59</v>
      </c>
      <c r="C54" s="7">
        <v>245</v>
      </c>
      <c r="D54" s="7">
        <v>469.11</v>
      </c>
      <c r="E54" s="7">
        <f t="shared" si="0"/>
        <v>191.4734693877551</v>
      </c>
      <c r="F54" s="7">
        <v>0</v>
      </c>
      <c r="G54" s="7">
        <v>0</v>
      </c>
      <c r="H54" s="7">
        <v>0</v>
      </c>
      <c r="I54" s="7">
        <v>1090</v>
      </c>
      <c r="J54" s="7">
        <v>142.67999999999998</v>
      </c>
      <c r="K54" s="7">
        <f t="shared" si="1"/>
        <v>13.089908256880731</v>
      </c>
      <c r="L54" s="7">
        <v>4960</v>
      </c>
      <c r="M54" s="7">
        <v>3375.71</v>
      </c>
      <c r="N54" s="7">
        <f t="shared" si="2"/>
        <v>68.058669354838713</v>
      </c>
    </row>
    <row r="55" spans="1:14" s="11" customFormat="1" x14ac:dyDescent="0.25">
      <c r="A55" s="30" t="s">
        <v>60</v>
      </c>
      <c r="B55" s="30"/>
      <c r="C55" s="10">
        <f>SUM(C51:C54)</f>
        <v>1960.94</v>
      </c>
      <c r="D55" s="10">
        <f>SUM(D51:D54)</f>
        <v>1060.8133</v>
      </c>
      <c r="E55" s="10">
        <f t="shared" si="0"/>
        <v>54.097182983671097</v>
      </c>
      <c r="F55" s="10">
        <f>SUM(F51:F54)</f>
        <v>0</v>
      </c>
      <c r="G55" s="10">
        <f>SUM(G51:G54)</f>
        <v>0</v>
      </c>
      <c r="H55" s="10">
        <v>0</v>
      </c>
      <c r="I55" s="10">
        <f>SUM(I51:I54)</f>
        <v>1971.6600666666668</v>
      </c>
      <c r="J55" s="10">
        <f>SUM(J51:J54)</f>
        <v>389.62259999999998</v>
      </c>
      <c r="K55" s="10">
        <f t="shared" si="1"/>
        <v>19.761144762580944</v>
      </c>
      <c r="L55" s="10">
        <f>SUM(L51:L54)</f>
        <v>23200.9954</v>
      </c>
      <c r="M55" s="10">
        <f>SUM(M51:M54)</f>
        <v>13966.929400000001</v>
      </c>
      <c r="N55" s="10">
        <f t="shared" si="2"/>
        <v>60.1996990180861</v>
      </c>
    </row>
    <row r="56" spans="1:14" x14ac:dyDescent="0.25">
      <c r="A56" s="12">
        <v>47</v>
      </c>
      <c r="B56" s="13" t="s">
        <v>61</v>
      </c>
      <c r="C56" s="15">
        <v>262.9563</v>
      </c>
      <c r="D56" s="15">
        <v>51.356300000000005</v>
      </c>
      <c r="E56" s="7">
        <f t="shared" si="0"/>
        <v>19.53035542407617</v>
      </c>
      <c r="F56" s="7">
        <v>0</v>
      </c>
      <c r="G56" s="7">
        <v>0</v>
      </c>
      <c r="H56" s="7">
        <v>0</v>
      </c>
      <c r="I56" s="15">
        <v>0</v>
      </c>
      <c r="J56" s="15">
        <v>0</v>
      </c>
      <c r="K56" s="7">
        <v>0</v>
      </c>
      <c r="L56" s="7">
        <v>262.95999999999998</v>
      </c>
      <c r="M56" s="7">
        <v>51.356300000000005</v>
      </c>
      <c r="N56" s="7">
        <f t="shared" si="2"/>
        <v>19.530080620626713</v>
      </c>
    </row>
    <row r="57" spans="1:14" s="11" customFormat="1" x14ac:dyDescent="0.25">
      <c r="A57" s="30" t="s">
        <v>62</v>
      </c>
      <c r="B57" s="30"/>
      <c r="C57" s="10">
        <f>C56</f>
        <v>262.9563</v>
      </c>
      <c r="D57" s="10">
        <f>D56</f>
        <v>51.356300000000005</v>
      </c>
      <c r="E57" s="10">
        <f t="shared" si="0"/>
        <v>19.53035542407617</v>
      </c>
      <c r="F57" s="10">
        <f>F56</f>
        <v>0</v>
      </c>
      <c r="G57" s="10">
        <f>G56</f>
        <v>0</v>
      </c>
      <c r="H57" s="10">
        <v>0</v>
      </c>
      <c r="I57" s="10">
        <f>I56</f>
        <v>0</v>
      </c>
      <c r="J57" s="10">
        <f>J56</f>
        <v>0</v>
      </c>
      <c r="K57" s="10">
        <v>0</v>
      </c>
      <c r="L57" s="10">
        <f>SUM(L56)</f>
        <v>262.95999999999998</v>
      </c>
      <c r="M57" s="10">
        <f>SUM(M56)</f>
        <v>51.356300000000005</v>
      </c>
      <c r="N57" s="10">
        <f t="shared" si="2"/>
        <v>19.530080620626713</v>
      </c>
    </row>
    <row r="58" spans="1:14" s="11" customFormat="1" x14ac:dyDescent="0.25">
      <c r="A58" s="30" t="s">
        <v>63</v>
      </c>
      <c r="B58" s="30"/>
      <c r="C58" s="10">
        <f>C48+C50+C55+C57</f>
        <v>35999.997954654376</v>
      </c>
      <c r="D58" s="10">
        <f>D48+D50+D55+D57</f>
        <v>25020.666289999997</v>
      </c>
      <c r="E58" s="10">
        <f t="shared" si="0"/>
        <v>69.50185475431428</v>
      </c>
      <c r="F58" s="10">
        <f>F48+F50+F55+F57</f>
        <v>200</v>
      </c>
      <c r="G58" s="10">
        <f>G48+G50+G55+G57</f>
        <v>0</v>
      </c>
      <c r="H58" s="10">
        <f t="shared" si="3"/>
        <v>0</v>
      </c>
      <c r="I58" s="10">
        <f>I48+I50+I55+I57</f>
        <v>18000.004483279194</v>
      </c>
      <c r="J58" s="10">
        <f>J48+J50+J55+J57</f>
        <v>3933.3525000000004</v>
      </c>
      <c r="K58" s="10">
        <f t="shared" si="1"/>
        <v>21.851952890644128</v>
      </c>
      <c r="L58" s="10">
        <f>L48+L50+L55+L57</f>
        <v>169200.00340867197</v>
      </c>
      <c r="M58" s="10">
        <f>M48+M50+M55+M57</f>
        <v>94531.036281299006</v>
      </c>
      <c r="N58" s="10">
        <f t="shared" si="2"/>
        <v>55.86940566010297</v>
      </c>
    </row>
    <row r="59" spans="1:14" x14ac:dyDescent="0.25">
      <c r="A59" s="16"/>
      <c r="B59" s="1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x14ac:dyDescent="0.25">
      <c r="A60" s="30" t="s">
        <v>64</v>
      </c>
      <c r="B60" s="30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 x14ac:dyDescent="0.25">
      <c r="A61" s="16"/>
      <c r="B61" s="13" t="s">
        <v>65</v>
      </c>
      <c r="C61" s="7">
        <f t="shared" ref="C61:N61" si="4">C48</f>
        <v>33776.101654654376</v>
      </c>
      <c r="D61" s="7">
        <f t="shared" si="4"/>
        <v>23905.824689999998</v>
      </c>
      <c r="E61" s="7">
        <f t="shared" si="4"/>
        <v>70.777335213004818</v>
      </c>
      <c r="F61" s="7">
        <f t="shared" si="4"/>
        <v>200</v>
      </c>
      <c r="G61" s="7">
        <f t="shared" si="4"/>
        <v>0</v>
      </c>
      <c r="H61" s="7">
        <f t="shared" si="4"/>
        <v>0</v>
      </c>
      <c r="I61" s="7">
        <f t="shared" si="4"/>
        <v>15143.134676895168</v>
      </c>
      <c r="J61" s="7">
        <f t="shared" si="4"/>
        <v>3325.9063000000001</v>
      </c>
      <c r="K61" s="7">
        <f t="shared" si="4"/>
        <v>21.963129635732187</v>
      </c>
      <c r="L61" s="7">
        <f t="shared" si="4"/>
        <v>130596.4898778871</v>
      </c>
      <c r="M61" s="7">
        <f t="shared" si="4"/>
        <v>73134.754681299004</v>
      </c>
      <c r="N61" s="7">
        <f t="shared" si="4"/>
        <v>56.000551584259959</v>
      </c>
    </row>
    <row r="62" spans="1:14" x14ac:dyDescent="0.25">
      <c r="A62" s="12"/>
      <c r="B62" s="13" t="s">
        <v>66</v>
      </c>
      <c r="C62" s="7">
        <f>C50</f>
        <v>0</v>
      </c>
      <c r="D62" s="7">
        <f t="shared" ref="D62:N62" si="5">D50</f>
        <v>2.6720000000000002</v>
      </c>
      <c r="E62" s="7">
        <f t="shared" si="5"/>
        <v>0</v>
      </c>
      <c r="F62" s="7">
        <f t="shared" si="5"/>
        <v>0</v>
      </c>
      <c r="G62" s="7">
        <f t="shared" si="5"/>
        <v>0</v>
      </c>
      <c r="H62" s="7">
        <f t="shared" si="5"/>
        <v>0</v>
      </c>
      <c r="I62" s="7">
        <f t="shared" si="5"/>
        <v>885.20973971735918</v>
      </c>
      <c r="J62" s="7">
        <f t="shared" si="5"/>
        <v>217.8236</v>
      </c>
      <c r="K62" s="7">
        <f t="shared" si="5"/>
        <v>24.607004445019935</v>
      </c>
      <c r="L62" s="7">
        <f t="shared" si="5"/>
        <v>15139.558130784862</v>
      </c>
      <c r="M62" s="7">
        <f t="shared" si="5"/>
        <v>7377.995899999999</v>
      </c>
      <c r="N62" s="7">
        <f t="shared" si="5"/>
        <v>48.733231421051457</v>
      </c>
    </row>
    <row r="63" spans="1:14" x14ac:dyDescent="0.25">
      <c r="A63" s="16"/>
      <c r="B63" s="13" t="s">
        <v>67</v>
      </c>
      <c r="C63" s="7">
        <f>C55</f>
        <v>1960.94</v>
      </c>
      <c r="D63" s="7">
        <f t="shared" ref="D63:N63" si="6">D55</f>
        <v>1060.8133</v>
      </c>
      <c r="E63" s="7">
        <f t="shared" si="6"/>
        <v>54.097182983671097</v>
      </c>
      <c r="F63" s="7">
        <f t="shared" si="6"/>
        <v>0</v>
      </c>
      <c r="G63" s="7">
        <f t="shared" si="6"/>
        <v>0</v>
      </c>
      <c r="H63" s="7">
        <f t="shared" si="6"/>
        <v>0</v>
      </c>
      <c r="I63" s="7">
        <f t="shared" si="6"/>
        <v>1971.6600666666668</v>
      </c>
      <c r="J63" s="7">
        <f t="shared" si="6"/>
        <v>389.62259999999998</v>
      </c>
      <c r="K63" s="7">
        <f t="shared" si="6"/>
        <v>19.761144762580944</v>
      </c>
      <c r="L63" s="7">
        <f t="shared" si="6"/>
        <v>23200.9954</v>
      </c>
      <c r="M63" s="7">
        <f t="shared" si="6"/>
        <v>13966.929400000001</v>
      </c>
      <c r="N63" s="7">
        <f t="shared" si="6"/>
        <v>60.1996990180861</v>
      </c>
    </row>
    <row r="64" spans="1:14" x14ac:dyDescent="0.25">
      <c r="A64" s="16"/>
      <c r="B64" s="13" t="s">
        <v>68</v>
      </c>
      <c r="C64" s="7">
        <f>C57</f>
        <v>262.9563</v>
      </c>
      <c r="D64" s="7">
        <f t="shared" ref="D64:N65" si="7">D57</f>
        <v>51.356300000000005</v>
      </c>
      <c r="E64" s="7">
        <f t="shared" si="7"/>
        <v>19.53035542407617</v>
      </c>
      <c r="F64" s="7">
        <f t="shared" si="7"/>
        <v>0</v>
      </c>
      <c r="G64" s="7">
        <f t="shared" si="7"/>
        <v>0</v>
      </c>
      <c r="H64" s="7">
        <f t="shared" si="7"/>
        <v>0</v>
      </c>
      <c r="I64" s="7">
        <f t="shared" si="7"/>
        <v>0</v>
      </c>
      <c r="J64" s="7">
        <f t="shared" si="7"/>
        <v>0</v>
      </c>
      <c r="K64" s="7">
        <f t="shared" si="7"/>
        <v>0</v>
      </c>
      <c r="L64" s="7">
        <f t="shared" si="7"/>
        <v>262.95999999999998</v>
      </c>
      <c r="M64" s="7">
        <f t="shared" si="7"/>
        <v>51.356300000000005</v>
      </c>
      <c r="N64" s="7">
        <f t="shared" si="7"/>
        <v>19.530080620626713</v>
      </c>
    </row>
    <row r="65" spans="1:14" s="11" customFormat="1" x14ac:dyDescent="0.25">
      <c r="A65" s="30" t="s">
        <v>63</v>
      </c>
      <c r="B65" s="30"/>
      <c r="C65" s="10">
        <f>C58</f>
        <v>35999.997954654376</v>
      </c>
      <c r="D65" s="10">
        <f t="shared" si="7"/>
        <v>25020.666289999997</v>
      </c>
      <c r="E65" s="10">
        <f t="shared" si="7"/>
        <v>69.50185475431428</v>
      </c>
      <c r="F65" s="10">
        <f t="shared" si="7"/>
        <v>200</v>
      </c>
      <c r="G65" s="10">
        <f t="shared" si="7"/>
        <v>0</v>
      </c>
      <c r="H65" s="10">
        <f t="shared" si="7"/>
        <v>0</v>
      </c>
      <c r="I65" s="10">
        <f t="shared" si="7"/>
        <v>18000.004483279194</v>
      </c>
      <c r="J65" s="10">
        <f t="shared" si="7"/>
        <v>3933.3525000000004</v>
      </c>
      <c r="K65" s="10">
        <f t="shared" si="7"/>
        <v>21.851952890644128</v>
      </c>
      <c r="L65" s="10">
        <f t="shared" si="7"/>
        <v>169200.00340867197</v>
      </c>
      <c r="M65" s="10">
        <f t="shared" si="7"/>
        <v>94531.036281299006</v>
      </c>
      <c r="N65" s="10">
        <f t="shared" si="7"/>
        <v>55.86940566010297</v>
      </c>
    </row>
  </sheetData>
  <mergeCells count="17">
    <mergeCell ref="A58:B58"/>
    <mergeCell ref="A60:B60"/>
    <mergeCell ref="A65:B65"/>
    <mergeCell ref="A23:B23"/>
    <mergeCell ref="A47:B47"/>
    <mergeCell ref="A48:B48"/>
    <mergeCell ref="A50:B50"/>
    <mergeCell ref="A55:B55"/>
    <mergeCell ref="A57:B57"/>
    <mergeCell ref="A1:N1"/>
    <mergeCell ref="A2:N2"/>
    <mergeCell ref="A3:A4"/>
    <mergeCell ref="B3:B4"/>
    <mergeCell ref="C3:E3"/>
    <mergeCell ref="F3:H3"/>
    <mergeCell ref="I3:K3"/>
    <mergeCell ref="L3:N3"/>
  </mergeCells>
  <printOptions horizontalCentered="1"/>
  <pageMargins left="0.23622047244094491" right="0.62992125984251968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20.2</vt:lpstr>
      <vt:lpstr>'20.2'!Print_Area</vt:lpstr>
      <vt:lpstr>'20.2'!Print_Titles</vt:lpstr>
    </vt:vector>
  </TitlesOfParts>
  <Company>Wipro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paa21759</dc:creator>
  <cp:lastModifiedBy>mud40212</cp:lastModifiedBy>
  <dcterms:created xsi:type="dcterms:W3CDTF">2018-09-18T12:17:25Z</dcterms:created>
  <dcterms:modified xsi:type="dcterms:W3CDTF">2019-12-05T05:07:30Z</dcterms:modified>
</cp:coreProperties>
</file>