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2220" yWindow="0" windowWidth="15360" windowHeight="7155"/>
  </bookViews>
  <sheets>
    <sheet name="20.3" sheetId="1" r:id="rId1"/>
  </sheets>
  <externalReferences>
    <externalReference r:id="rId2"/>
  </externalReferences>
  <definedNames>
    <definedName name="_xlnm.Print_Area" localSheetId="0">'20.3'!$A$1:$H$67</definedName>
    <definedName name="_xlnm.Print_Titles" localSheetId="0">'20.3'!$A:$B,'20.3'!$1:$4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/>
  <c r="H39"/>
  <c r="H48"/>
  <c r="H17"/>
  <c r="H25"/>
  <c r="E55"/>
  <c r="E45"/>
  <c r="E41"/>
  <c r="E34"/>
  <c r="E32"/>
  <c r="E30"/>
  <c r="E23"/>
  <c r="E22"/>
  <c r="E19"/>
  <c r="E18"/>
  <c r="E15"/>
  <c r="E14"/>
  <c r="E11"/>
  <c r="E10"/>
  <c r="E7"/>
  <c r="E6"/>
  <c r="D60"/>
  <c r="C60"/>
  <c r="C66" s="1"/>
  <c r="G60"/>
  <c r="F59"/>
  <c r="F60" s="1"/>
  <c r="F66" s="1"/>
  <c r="E59"/>
  <c r="D58"/>
  <c r="C58"/>
  <c r="C65" s="1"/>
  <c r="F57"/>
  <c r="E57"/>
  <c r="F56"/>
  <c r="E56"/>
  <c r="F55"/>
  <c r="H55" s="1"/>
  <c r="F54"/>
  <c r="E54"/>
  <c r="D53"/>
  <c r="C53"/>
  <c r="C64" s="1"/>
  <c r="F52"/>
  <c r="H52" s="1"/>
  <c r="E52"/>
  <c r="G53"/>
  <c r="F51"/>
  <c r="E51"/>
  <c r="D49"/>
  <c r="C49"/>
  <c r="F48"/>
  <c r="E48"/>
  <c r="F47"/>
  <c r="H47" s="1"/>
  <c r="E47"/>
  <c r="F46"/>
  <c r="F45"/>
  <c r="F44"/>
  <c r="E44"/>
  <c r="F43"/>
  <c r="H43" s="1"/>
  <c r="E43"/>
  <c r="F42"/>
  <c r="H42" s="1"/>
  <c r="E42"/>
  <c r="F41"/>
  <c r="F40"/>
  <c r="E40"/>
  <c r="F39"/>
  <c r="E39"/>
  <c r="F38"/>
  <c r="H38" s="1"/>
  <c r="E38"/>
  <c r="F37"/>
  <c r="F36"/>
  <c r="H36" s="1"/>
  <c r="E36"/>
  <c r="F35"/>
  <c r="H35" s="1"/>
  <c r="E35"/>
  <c r="F34"/>
  <c r="H34" s="1"/>
  <c r="F33"/>
  <c r="F32"/>
  <c r="F31"/>
  <c r="F30"/>
  <c r="F29"/>
  <c r="H29" s="1"/>
  <c r="E29"/>
  <c r="F28"/>
  <c r="E28"/>
  <c r="F27"/>
  <c r="H27" s="1"/>
  <c r="E27"/>
  <c r="D26"/>
  <c r="C26"/>
  <c r="F25"/>
  <c r="E25"/>
  <c r="F24"/>
  <c r="H24" s="1"/>
  <c r="E24"/>
  <c r="F23"/>
  <c r="H23" s="1"/>
  <c r="H22"/>
  <c r="F22"/>
  <c r="F21"/>
  <c r="H21" s="1"/>
  <c r="E21"/>
  <c r="F20"/>
  <c r="H20" s="1"/>
  <c r="E20"/>
  <c r="F19"/>
  <c r="H19" s="1"/>
  <c r="F18"/>
  <c r="H18" s="1"/>
  <c r="F17"/>
  <c r="E17"/>
  <c r="F16"/>
  <c r="H16" s="1"/>
  <c r="E16"/>
  <c r="F15"/>
  <c r="H15" s="1"/>
  <c r="H14"/>
  <c r="F14"/>
  <c r="F13"/>
  <c r="H13" s="1"/>
  <c r="E13"/>
  <c r="F12"/>
  <c r="H12" s="1"/>
  <c r="E12"/>
  <c r="F11"/>
  <c r="H11" s="1"/>
  <c r="H10"/>
  <c r="F10"/>
  <c r="F9"/>
  <c r="H9" s="1"/>
  <c r="E9"/>
  <c r="H8"/>
  <c r="F8"/>
  <c r="E8"/>
  <c r="F7"/>
  <c r="H7" s="1"/>
  <c r="F6"/>
  <c r="H6" s="1"/>
  <c r="G26"/>
  <c r="F5"/>
  <c r="F26" s="1"/>
  <c r="E5"/>
  <c r="F53" l="1"/>
  <c r="F64" s="1"/>
  <c r="G58"/>
  <c r="G65" s="1"/>
  <c r="H30"/>
  <c r="H5"/>
  <c r="F58"/>
  <c r="F65" s="1"/>
  <c r="F49"/>
  <c r="F50" s="1"/>
  <c r="H40"/>
  <c r="H44"/>
  <c r="H56"/>
  <c r="H41"/>
  <c r="H45"/>
  <c r="H57"/>
  <c r="H51"/>
  <c r="H54"/>
  <c r="H59"/>
  <c r="C50"/>
  <c r="C63" s="1"/>
  <c r="H32"/>
  <c r="C61"/>
  <c r="C67" s="1"/>
  <c r="H26"/>
  <c r="G49"/>
  <c r="E53"/>
  <c r="E64" s="1"/>
  <c r="E58"/>
  <c r="E65" s="1"/>
  <c r="E60"/>
  <c r="E66" s="1"/>
  <c r="E26"/>
  <c r="H31"/>
  <c r="E49"/>
  <c r="H53"/>
  <c r="H64" s="1"/>
  <c r="G64"/>
  <c r="H60"/>
  <c r="H66" s="1"/>
  <c r="G66"/>
  <c r="D50"/>
  <c r="D64"/>
  <c r="D65"/>
  <c r="D66"/>
  <c r="F63" l="1"/>
  <c r="F61"/>
  <c r="F67" s="1"/>
  <c r="H58"/>
  <c r="H65" s="1"/>
  <c r="H49"/>
  <c r="G50"/>
  <c r="E50"/>
  <c r="E63" s="1"/>
  <c r="D63"/>
  <c r="D61"/>
  <c r="H50" l="1"/>
  <c r="H63" s="1"/>
  <c r="G63"/>
  <c r="G61"/>
  <c r="E61"/>
  <c r="E67" s="1"/>
  <c r="D67"/>
  <c r="H61" l="1"/>
  <c r="H67" s="1"/>
  <c r="G67"/>
</calcChain>
</file>

<file path=xl/sharedStrings.xml><?xml version="1.0" encoding="utf-8"?>
<sst xmlns="http://schemas.openxmlformats.org/spreadsheetml/2006/main" count="79" uniqueCount="72">
  <si>
    <t>SLBC OF A.P.                                                                  CONVENOR::ANDHRA BANK</t>
  </si>
  <si>
    <t>S.No.</t>
  </si>
  <si>
    <t>Name of the Bank</t>
  </si>
  <si>
    <t>Non-Priority Sector</t>
  </si>
  <si>
    <t xml:space="preserve">Total Credit </t>
  </si>
  <si>
    <t>Target</t>
  </si>
  <si>
    <t xml:space="preserve"> Achvmt</t>
  </si>
  <si>
    <t>% of achvmt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</si>
  <si>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</si>
  <si>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</si>
  <si>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</si>
  <si>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</si>
  <si>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</si>
  <si>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</si>
  <si>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</si>
  <si>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</si>
  <si>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Dena Bank</t>
  </si>
  <si>
    <t>IDBI Bank Limited</t>
  </si>
  <si>
    <t>Indian Bank</t>
  </si>
  <si>
    <t>Indian Overseas Bank</t>
  </si>
  <si>
    <t>Oriental Bank of Commerce</t>
  </si>
  <si>
    <t>Punjab National Bank</t>
  </si>
  <si>
    <t>Punjab &amp; Sind Bank</t>
  </si>
  <si>
    <t>Syndicate Bank</t>
  </si>
  <si>
    <t>UCO Bank</t>
  </si>
  <si>
    <t>Union Bank of India</t>
  </si>
  <si>
    <t>United Bank of India</t>
  </si>
  <si>
    <t>Vijaya Bank</t>
  </si>
  <si>
    <t>State Bank of India</t>
  </si>
  <si>
    <t>Public Sector Banks Total</t>
  </si>
  <si>
    <t>Axis Bank</t>
  </si>
  <si>
    <t>Catholic Syrian Bank Ltd</t>
  </si>
  <si>
    <t>City Union Bank Ltd</t>
  </si>
  <si>
    <t>Coastal Local Area Bank</t>
  </si>
  <si>
    <t>DCB Bank Limited</t>
  </si>
  <si>
    <t>NA</t>
  </si>
  <si>
    <t>Dhanalakshmi Bank</t>
  </si>
  <si>
    <t>Equitas Small Finance Bank Ltd</t>
  </si>
  <si>
    <t>Federal Bank Ltd</t>
  </si>
  <si>
    <t>HDFC Bank Ltd</t>
  </si>
  <si>
    <t>ICICI Bank Ltd.</t>
  </si>
  <si>
    <t>IDFC Bank</t>
  </si>
  <si>
    <t>Indus Ind Bank</t>
  </si>
  <si>
    <t>Karnataka Bank Ltd</t>
  </si>
  <si>
    <t>Karur Vysya Bank Ltd</t>
  </si>
  <si>
    <t>Kotak Mahindra Bank</t>
  </si>
  <si>
    <t>KBS Local Area Bank</t>
  </si>
  <si>
    <t>Laxmi Vilas Bank</t>
  </si>
  <si>
    <t>RBL Bank</t>
  </si>
  <si>
    <t>South Indian Bank</t>
  </si>
  <si>
    <t>Standard Chartered Bank</t>
  </si>
  <si>
    <t>Tamilnad Mercantile Bank</t>
  </si>
  <si>
    <t>Yes Bank</t>
  </si>
  <si>
    <t>Private Sector Banks Total</t>
  </si>
  <si>
    <t>Commercial Banks Total</t>
  </si>
  <si>
    <t>A.P.State Co-op Bank</t>
  </si>
  <si>
    <t>A.P. Mahesh Co-op. Urban Bank Ltd</t>
  </si>
  <si>
    <t>Co-operative Banks Total</t>
  </si>
  <si>
    <t>APGB</t>
  </si>
  <si>
    <t>APGVB</t>
  </si>
  <si>
    <t>CGGB</t>
  </si>
  <si>
    <t>SGB</t>
  </si>
  <si>
    <t>Regional Rural Banks Total</t>
  </si>
  <si>
    <t>A.P.S.F.C</t>
  </si>
  <si>
    <t>Others Total</t>
  </si>
  <si>
    <t>Grand Total</t>
  </si>
  <si>
    <t>Consolidation</t>
  </si>
  <si>
    <t>Commercial Banks</t>
  </si>
  <si>
    <t>Co-operative Banks</t>
  </si>
  <si>
    <t>Regional Rural Banks</t>
  </si>
  <si>
    <t>Others</t>
  </si>
  <si>
    <t>ANNUAL CREDIT PLAN 2018-19- BANK-WISE ACHIEVEMENT AS ON 31.12.2018 (amount in crores 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</si>
</sst>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Alignment="1" applyProtection="1">
      <alignment horizontal="left" wrapText="1"/>
    </xf>
    <xf numFmtId="2" fontId="1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</xf>
    <xf numFmtId="2" fontId="2" fillId="2" borderId="1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protection locked="0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164" fontId="1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right" wrapText="1"/>
    </xf>
    <xf numFmtId="0" fontId="1" fillId="2" borderId="0" xfId="0" applyFont="1" applyFill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P/Website%20Info/2018-19/206%20SLBC%20Annexures/Annexure%2020-%20ACP%202018-19%20Bank-wise%20achievements%20in%20all%20sectors%20as%20on%2030.09.2018/30.06.2018%20Key%20In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nks Final"/>
      <sheetName val="Dt final"/>
      <sheetName val="BRANCHES"/>
      <sheetName val="CD RATIO"/>
      <sheetName val="MSME TOTAL"/>
      <sheetName val="MSME mfg service"/>
      <sheetName val="AGR TOTAL"/>
      <sheetName val="SFMF"/>
      <sheetName val="PS ADV"/>
      <sheetName val="ACP AGR"/>
      <sheetName val="ACP MSE OPS "/>
      <sheetName val="ACP NPS"/>
      <sheetName val="Total HL Disb"/>
      <sheetName val="TOTAL EL Disb"/>
      <sheetName val="ATLs Sector-wise os"/>
      <sheetName val="ATLs Sector-wise Disb"/>
      <sheetName val="Allied Sector-wise Disb (2)"/>
      <sheetName val="Total HL"/>
      <sheetName val="Total EL"/>
      <sheetName val="Social Infra"/>
      <sheetName val="RE"/>
      <sheetName val="New Export Credit"/>
      <sheetName val="MIN WS SCST WOMEN"/>
      <sheetName val="DRI"/>
      <sheetName val="SHG LINKAGE"/>
      <sheetName val="STCP OD"/>
      <sheetName val="ATL OD"/>
      <sheetName val="Farm Credit"/>
      <sheetName val="Agr Infra"/>
      <sheetName val="Anc Activies"/>
      <sheetName val="AGR OD"/>
      <sheetName val="MSME OD"/>
      <sheetName val="Export Credit od"/>
      <sheetName val="OPS OD"/>
      <sheetName val="TPSA OD"/>
      <sheetName val="NPS OD"/>
      <sheetName val="TOTAL ADV OD"/>
      <sheetName val="EL OD"/>
      <sheetName val="HL OD"/>
      <sheetName val="SHG OD"/>
      <sheetName val="CGSS"/>
      <sheetName val="SGSS "/>
      <sheetName val="AGR NPS OD"/>
      <sheetName val="EL NPS OD"/>
      <sheetName val="HL NPS OD"/>
      <sheetName val="Dtwise branches"/>
      <sheetName val="dt wise cd ratio"/>
      <sheetName val="dt wise ps adv original"/>
      <sheetName val="dt wise agr acp"/>
      <sheetName val="dt wise mse ops acp"/>
      <sheetName val="dt wise nps acp"/>
      <sheetName val="Sheet1"/>
      <sheetName val="Sheet2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>
            <v>36.03</v>
          </cell>
        </row>
        <row r="6">
          <cell r="I6">
            <v>17038.55</v>
          </cell>
        </row>
        <row r="7">
          <cell r="I7">
            <v>1768.0500000000002</v>
          </cell>
        </row>
        <row r="8">
          <cell r="I8">
            <v>1366.19</v>
          </cell>
        </row>
        <row r="9">
          <cell r="I9">
            <v>33.739999999999995</v>
          </cell>
        </row>
        <row r="10">
          <cell r="I10">
            <v>6366.35</v>
          </cell>
        </row>
        <row r="11">
          <cell r="I11">
            <v>1200.98</v>
          </cell>
        </row>
        <row r="12">
          <cell r="I12">
            <v>651.04000000000008</v>
          </cell>
        </row>
        <row r="13">
          <cell r="I13">
            <v>12.680000000000001</v>
          </cell>
        </row>
        <row r="14">
          <cell r="I14">
            <v>749.42000000000007</v>
          </cell>
        </row>
        <row r="15">
          <cell r="I15">
            <v>4898.4099999999989</v>
          </cell>
        </row>
        <row r="16">
          <cell r="I16">
            <v>1812.67</v>
          </cell>
        </row>
        <row r="17">
          <cell r="I17">
            <v>131.63</v>
          </cell>
        </row>
        <row r="18">
          <cell r="I18">
            <v>212.04000000000002</v>
          </cell>
        </row>
        <row r="19">
          <cell r="I19">
            <v>0.77</v>
          </cell>
        </row>
        <row r="20">
          <cell r="I20">
            <v>7870.49</v>
          </cell>
        </row>
        <row r="21">
          <cell r="I21">
            <v>87.03</v>
          </cell>
        </row>
        <row r="22">
          <cell r="I22">
            <v>2936.6000000000004</v>
          </cell>
        </row>
        <row r="23">
          <cell r="I23">
            <v>10.1</v>
          </cell>
        </row>
        <row r="24">
          <cell r="I24">
            <v>632.96000000000015</v>
          </cell>
        </row>
        <row r="25">
          <cell r="I25">
            <v>15043.380000000001</v>
          </cell>
        </row>
        <row r="27">
          <cell r="I27">
            <v>507.85999999999996</v>
          </cell>
        </row>
        <row r="28">
          <cell r="I28">
            <v>12.729999999999999</v>
          </cell>
        </row>
        <row r="29">
          <cell r="I29">
            <v>267.78999999999996</v>
          </cell>
        </row>
        <row r="30">
          <cell r="I30">
            <v>79.039999999999992</v>
          </cell>
        </row>
        <row r="31">
          <cell r="I31">
            <v>37.46</v>
          </cell>
        </row>
        <row r="32">
          <cell r="I32">
            <v>44.24</v>
          </cell>
        </row>
        <row r="33">
          <cell r="I33">
            <v>0</v>
          </cell>
        </row>
        <row r="34">
          <cell r="I34">
            <v>202.92999999999998</v>
          </cell>
        </row>
        <row r="35">
          <cell r="I35">
            <v>2810.55</v>
          </cell>
        </row>
        <row r="36">
          <cell r="I36">
            <v>1776.32</v>
          </cell>
        </row>
        <row r="37">
          <cell r="I37">
            <v>0</v>
          </cell>
        </row>
        <row r="38">
          <cell r="I38">
            <v>588.15000000000009</v>
          </cell>
        </row>
        <row r="39">
          <cell r="I39">
            <v>379.54</v>
          </cell>
        </row>
        <row r="40">
          <cell r="I40">
            <v>957.22000000000025</v>
          </cell>
        </row>
        <row r="41">
          <cell r="I41">
            <v>234.65000000000003</v>
          </cell>
        </row>
        <row r="42">
          <cell r="I42">
            <v>0.05</v>
          </cell>
        </row>
        <row r="43">
          <cell r="I43">
            <v>153.26</v>
          </cell>
        </row>
        <row r="44">
          <cell r="I44">
            <v>59.1</v>
          </cell>
        </row>
        <row r="45">
          <cell r="I45">
            <v>108.07000000000001</v>
          </cell>
        </row>
        <row r="46">
          <cell r="I46">
            <v>0</v>
          </cell>
        </row>
        <row r="47">
          <cell r="I47">
            <v>363.74999999999994</v>
          </cell>
        </row>
        <row r="48">
          <cell r="I48">
            <v>93.929999999999993</v>
          </cell>
        </row>
        <row r="51">
          <cell r="I51">
            <v>12522</v>
          </cell>
        </row>
        <row r="52">
          <cell r="I52">
            <v>0</v>
          </cell>
        </row>
        <row r="54">
          <cell r="I54">
            <v>8401.5</v>
          </cell>
        </row>
        <row r="55">
          <cell r="I55">
            <v>2294.41</v>
          </cell>
        </row>
        <row r="56">
          <cell r="I56">
            <v>3372.4700000000003</v>
          </cell>
        </row>
        <row r="57">
          <cell r="I57">
            <v>3437.87</v>
          </cell>
        </row>
        <row r="59">
          <cell r="I59">
            <v>0</v>
          </cell>
        </row>
      </sheetData>
      <sheetData sheetId="10">
        <row r="5">
          <cell r="C5">
            <v>49.570000000000007</v>
          </cell>
          <cell r="F5">
            <v>0</v>
          </cell>
          <cell r="I5">
            <v>105.35000000000001</v>
          </cell>
        </row>
        <row r="6">
          <cell r="C6">
            <v>8209.9299999999985</v>
          </cell>
          <cell r="F6">
            <v>0</v>
          </cell>
          <cell r="I6">
            <v>1569.0300000000002</v>
          </cell>
        </row>
        <row r="7">
          <cell r="C7">
            <v>80.439999999999984</v>
          </cell>
          <cell r="F7">
            <v>0</v>
          </cell>
          <cell r="I7">
            <v>290.89999999999998</v>
          </cell>
        </row>
        <row r="8">
          <cell r="C8">
            <v>386.70000000000005</v>
          </cell>
          <cell r="F8">
            <v>0</v>
          </cell>
          <cell r="I8">
            <v>451.98000000000008</v>
          </cell>
        </row>
        <row r="9">
          <cell r="C9">
            <v>198.85000000000002</v>
          </cell>
          <cell r="F9">
            <v>0</v>
          </cell>
          <cell r="I9">
            <v>57.039999999999992</v>
          </cell>
        </row>
        <row r="10">
          <cell r="C10">
            <v>687.01</v>
          </cell>
          <cell r="F10">
            <v>0</v>
          </cell>
          <cell r="I10">
            <v>691.17</v>
          </cell>
        </row>
        <row r="11">
          <cell r="C11">
            <v>463.59000000000003</v>
          </cell>
          <cell r="F11">
            <v>0</v>
          </cell>
          <cell r="I11">
            <v>139.56000000000003</v>
          </cell>
        </row>
        <row r="12">
          <cell r="C12">
            <v>215.33999999999997</v>
          </cell>
          <cell r="F12">
            <v>0</v>
          </cell>
          <cell r="I12">
            <v>101.6</v>
          </cell>
        </row>
        <row r="13">
          <cell r="C13">
            <v>5.88</v>
          </cell>
          <cell r="F13">
            <v>0</v>
          </cell>
          <cell r="I13">
            <v>0</v>
          </cell>
        </row>
        <row r="14">
          <cell r="C14">
            <v>520.16999999999996</v>
          </cell>
          <cell r="F14">
            <v>0</v>
          </cell>
          <cell r="I14">
            <v>226.63</v>
          </cell>
        </row>
        <row r="15">
          <cell r="C15">
            <v>1041.8</v>
          </cell>
          <cell r="F15">
            <v>26.160000000000004</v>
          </cell>
          <cell r="I15">
            <v>1229.79</v>
          </cell>
        </row>
        <row r="16">
          <cell r="C16">
            <v>1974.3500000000001</v>
          </cell>
          <cell r="F16">
            <v>0</v>
          </cell>
          <cell r="I16">
            <v>310.98</v>
          </cell>
        </row>
        <row r="17">
          <cell r="C17">
            <v>44.760000000000005</v>
          </cell>
          <cell r="F17">
            <v>0</v>
          </cell>
          <cell r="I17">
            <v>31.21</v>
          </cell>
        </row>
        <row r="18">
          <cell r="C18">
            <v>366.03</v>
          </cell>
          <cell r="F18">
            <v>0</v>
          </cell>
          <cell r="I18">
            <v>53.86</v>
          </cell>
        </row>
        <row r="19">
          <cell r="C19">
            <v>21.78</v>
          </cell>
          <cell r="F19">
            <v>0</v>
          </cell>
          <cell r="I19">
            <v>24.400000000000002</v>
          </cell>
        </row>
        <row r="20">
          <cell r="C20">
            <v>3093.1299999999997</v>
          </cell>
          <cell r="F20">
            <v>29.7</v>
          </cell>
          <cell r="I20">
            <v>530.96</v>
          </cell>
        </row>
        <row r="21">
          <cell r="C21">
            <v>245.33</v>
          </cell>
          <cell r="F21">
            <v>0</v>
          </cell>
          <cell r="I21">
            <v>59.47</v>
          </cell>
        </row>
        <row r="22">
          <cell r="C22">
            <v>1780.36</v>
          </cell>
          <cell r="F22">
            <v>3.96</v>
          </cell>
          <cell r="I22">
            <v>971.78000000000009</v>
          </cell>
        </row>
        <row r="23">
          <cell r="C23">
            <v>57.25</v>
          </cell>
          <cell r="F23">
            <v>0</v>
          </cell>
          <cell r="I23">
            <v>55.230000000000004</v>
          </cell>
        </row>
        <row r="24">
          <cell r="C24">
            <v>192.43999999999997</v>
          </cell>
          <cell r="F24">
            <v>0</v>
          </cell>
          <cell r="I24">
            <v>972.54</v>
          </cell>
        </row>
        <row r="25">
          <cell r="C25">
            <v>878.76</v>
          </cell>
          <cell r="F25">
            <v>132.24</v>
          </cell>
          <cell r="I25">
            <v>3072.38</v>
          </cell>
        </row>
        <row r="27">
          <cell r="C27">
            <v>277.11</v>
          </cell>
          <cell r="F27">
            <v>0</v>
          </cell>
          <cell r="I27">
            <v>51.71</v>
          </cell>
        </row>
        <row r="28">
          <cell r="C28">
            <v>0</v>
          </cell>
          <cell r="F28">
            <v>0</v>
          </cell>
          <cell r="I28">
            <v>0</v>
          </cell>
        </row>
        <row r="29">
          <cell r="C29">
            <v>195.1</v>
          </cell>
          <cell r="F29">
            <v>0</v>
          </cell>
          <cell r="I29">
            <v>31.410000000000004</v>
          </cell>
        </row>
        <row r="30">
          <cell r="C30">
            <v>156.61000000000001</v>
          </cell>
          <cell r="F30">
            <v>0</v>
          </cell>
          <cell r="I30">
            <v>91.32</v>
          </cell>
        </row>
        <row r="31">
          <cell r="C31">
            <v>53.82</v>
          </cell>
          <cell r="F31">
            <v>0</v>
          </cell>
          <cell r="I31">
            <v>26.28</v>
          </cell>
        </row>
        <row r="32">
          <cell r="C32">
            <v>2.13</v>
          </cell>
          <cell r="F32">
            <v>0</v>
          </cell>
          <cell r="I32">
            <v>5.2299999999999995</v>
          </cell>
        </row>
        <row r="33">
          <cell r="C33">
            <v>0</v>
          </cell>
          <cell r="F33">
            <v>0</v>
          </cell>
          <cell r="I33">
            <v>0</v>
          </cell>
        </row>
        <row r="34">
          <cell r="C34">
            <v>110.63</v>
          </cell>
          <cell r="F34">
            <v>0</v>
          </cell>
          <cell r="I34">
            <v>11.069999999999999</v>
          </cell>
        </row>
        <row r="35">
          <cell r="C35">
            <v>870.13</v>
          </cell>
          <cell r="F35">
            <v>0</v>
          </cell>
          <cell r="I35">
            <v>29.43</v>
          </cell>
        </row>
        <row r="36">
          <cell r="C36">
            <v>1150.3699999999999</v>
          </cell>
          <cell r="F36">
            <v>7.94</v>
          </cell>
          <cell r="I36">
            <v>95.06</v>
          </cell>
        </row>
        <row r="37">
          <cell r="C37">
            <v>2.2200000000000002</v>
          </cell>
          <cell r="F37">
            <v>0</v>
          </cell>
          <cell r="I37">
            <v>0</v>
          </cell>
        </row>
        <row r="38">
          <cell r="C38">
            <v>510.23</v>
          </cell>
          <cell r="F38">
            <v>0</v>
          </cell>
          <cell r="I38">
            <v>0</v>
          </cell>
        </row>
        <row r="39">
          <cell r="C39">
            <v>467.54999999999995</v>
          </cell>
          <cell r="F39">
            <v>0</v>
          </cell>
          <cell r="I39">
            <v>60.63000000000001</v>
          </cell>
        </row>
        <row r="40">
          <cell r="C40">
            <v>378.66</v>
          </cell>
          <cell r="F40">
            <v>0</v>
          </cell>
          <cell r="I40">
            <v>53.63</v>
          </cell>
        </row>
        <row r="41">
          <cell r="C41">
            <v>418.41999999999996</v>
          </cell>
          <cell r="F41">
            <v>0</v>
          </cell>
          <cell r="I41">
            <v>10.129999999999999</v>
          </cell>
        </row>
        <row r="42">
          <cell r="C42">
            <v>0.22</v>
          </cell>
          <cell r="F42">
            <v>0</v>
          </cell>
          <cell r="I42">
            <v>1.61</v>
          </cell>
        </row>
        <row r="43">
          <cell r="C43">
            <v>225.82</v>
          </cell>
          <cell r="F43">
            <v>0</v>
          </cell>
          <cell r="I43">
            <v>97.220000000000013</v>
          </cell>
        </row>
        <row r="44">
          <cell r="C44">
            <v>136.79999999999998</v>
          </cell>
          <cell r="F44">
            <v>0</v>
          </cell>
          <cell r="I44">
            <v>13.370000000000001</v>
          </cell>
        </row>
        <row r="45">
          <cell r="C45">
            <v>11</v>
          </cell>
          <cell r="F45">
            <v>0</v>
          </cell>
          <cell r="I45">
            <v>21.099999999999998</v>
          </cell>
        </row>
        <row r="46">
          <cell r="C46">
            <v>0</v>
          </cell>
          <cell r="F46">
            <v>0</v>
          </cell>
          <cell r="I46">
            <v>0</v>
          </cell>
        </row>
        <row r="47">
          <cell r="C47">
            <v>298.48</v>
          </cell>
          <cell r="F47">
            <v>0</v>
          </cell>
          <cell r="I47">
            <v>22.56</v>
          </cell>
        </row>
        <row r="48">
          <cell r="C48">
            <v>395.65</v>
          </cell>
          <cell r="F48">
            <v>0</v>
          </cell>
          <cell r="I48">
            <v>13.75</v>
          </cell>
        </row>
        <row r="51">
          <cell r="C51">
            <v>0</v>
          </cell>
          <cell r="F51">
            <v>0</v>
          </cell>
          <cell r="I51">
            <v>698.03</v>
          </cell>
        </row>
        <row r="52">
          <cell r="C52">
            <v>10.11</v>
          </cell>
          <cell r="F52">
            <v>0</v>
          </cell>
          <cell r="I52">
            <v>2.1</v>
          </cell>
        </row>
        <row r="54">
          <cell r="C54">
            <v>895.91</v>
          </cell>
          <cell r="F54">
            <v>0</v>
          </cell>
          <cell r="I54">
            <v>223.09</v>
          </cell>
        </row>
        <row r="55">
          <cell r="C55">
            <v>353.55999999999995</v>
          </cell>
          <cell r="F55">
            <v>0</v>
          </cell>
          <cell r="I55">
            <v>413.55</v>
          </cell>
        </row>
        <row r="56">
          <cell r="C56">
            <v>339.43</v>
          </cell>
          <cell r="F56">
            <v>0</v>
          </cell>
          <cell r="I56">
            <v>268.25</v>
          </cell>
        </row>
        <row r="57">
          <cell r="C57">
            <v>262.39</v>
          </cell>
          <cell r="F57">
            <v>0</v>
          </cell>
          <cell r="I57">
            <v>1008.61</v>
          </cell>
        </row>
        <row r="59">
          <cell r="C59">
            <v>225.18</v>
          </cell>
          <cell r="F59">
            <v>0</v>
          </cell>
          <cell r="I5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5"/>
  <dimension ref="A1:H67"/>
  <sheetViews>
    <sheetView tabSelected="1" zoomScaleSheetLayoutView="85" workbookViewId="0">
      <selection activeCell="B3" sqref="B3:B4"/>
    </sheetView>
  </sheetViews>
  <sheetFormatPr defaultColWidth="20.7109375" defaultRowHeight="15"/>
  <cols>
    <col min="1" max="1" width="6.42578125" style="17" customWidth="1"/>
    <col min="2" max="2" width="33.5703125" style="1" customWidth="1"/>
    <col min="3" max="3" width="13.85546875" style="1" customWidth="1"/>
    <col min="4" max="4" width="13" style="1" customWidth="1"/>
    <col min="5" max="5" width="12" style="1" customWidth="1"/>
    <col min="6" max="6" width="13.42578125" style="1" customWidth="1"/>
    <col min="7" max="7" width="13.7109375" style="1" customWidth="1"/>
    <col min="8" max="8" width="13" style="1" customWidth="1"/>
    <col min="9" max="16384" width="20.7109375" style="1"/>
  </cols>
  <sheetData>
    <row r="1" spans="1:8">
      <c r="A1" s="18" t="s">
        <v>0</v>
      </c>
      <c r="B1" s="18"/>
      <c r="C1" s="18"/>
      <c r="D1" s="18"/>
      <c r="E1" s="18"/>
      <c r="F1" s="18"/>
      <c r="G1" s="18"/>
      <c r="H1" s="18"/>
    </row>
    <row r="2" spans="1:8">
      <c r="A2" s="19" t="s">
        <v>71</v>
      </c>
      <c r="B2" s="20"/>
      <c r="C2" s="20"/>
      <c r="D2" s="20"/>
      <c r="E2" s="20"/>
      <c r="F2" s="20"/>
      <c r="G2" s="20"/>
      <c r="H2" s="21"/>
    </row>
    <row r="3" spans="1:8" ht="15.75" customHeight="1">
      <c r="A3" s="22" t="s">
        <v>1</v>
      </c>
      <c r="B3" s="24" t="s">
        <v>2</v>
      </c>
      <c r="C3" s="26" t="s">
        <v>3</v>
      </c>
      <c r="D3" s="26"/>
      <c r="E3" s="26"/>
      <c r="F3" s="26" t="s">
        <v>4</v>
      </c>
      <c r="G3" s="26"/>
      <c r="H3" s="26"/>
    </row>
    <row r="4" spans="1:8" s="4" customFormat="1" ht="30.75" customHeight="1">
      <c r="A4" s="23"/>
      <c r="B4" s="25"/>
      <c r="C4" s="2" t="s">
        <v>5</v>
      </c>
      <c r="D4" s="3" t="s">
        <v>6</v>
      </c>
      <c r="E4" s="3" t="s">
        <v>7</v>
      </c>
      <c r="F4" s="2" t="s">
        <v>5</v>
      </c>
      <c r="G4" s="3" t="s">
        <v>6</v>
      </c>
      <c r="H4" s="3" t="s">
        <v>7</v>
      </c>
    </row>
    <row r="5" spans="1:8" ht="15" customHeight="1">
      <c r="A5" s="5">
        <v>1</v>
      </c>
      <c r="B5" s="6" t="s">
        <v>8</v>
      </c>
      <c r="C5" s="7">
        <v>95.63</v>
      </c>
      <c r="D5" s="7">
        <v>148.94000000000003</v>
      </c>
      <c r="E5" s="7">
        <f>D5/C5%</f>
        <v>155.74610477883513</v>
      </c>
      <c r="F5" s="7">
        <f>'[1]ACP AGR'!I5+'[1]ACP MSE OPS '!C5+'[1]ACP MSE OPS '!F5+'[1]ACP MSE OPS '!I5+'20.3'!C5</f>
        <v>286.58000000000004</v>
      </c>
      <c r="G5" s="7">
        <v>275.06000000000006</v>
      </c>
      <c r="H5" s="7">
        <f>G5/F5%</f>
        <v>95.980180054435067</v>
      </c>
    </row>
    <row r="6" spans="1:8" ht="15" customHeight="1">
      <c r="A6" s="5">
        <v>2</v>
      </c>
      <c r="B6" s="6" t="s">
        <v>9</v>
      </c>
      <c r="C6" s="7">
        <v>8093.2699999999995</v>
      </c>
      <c r="D6" s="7">
        <v>12367.179400000001</v>
      </c>
      <c r="E6" s="7">
        <f t="shared" ref="E6:E61" si="0">D6/C6%</f>
        <v>152.80819001466654</v>
      </c>
      <c r="F6" s="7">
        <f>'[1]ACP AGR'!I6+'[1]ACP MSE OPS '!C6+'[1]ACP MSE OPS '!F6+'[1]ACP MSE OPS '!I6+'20.3'!C6</f>
        <v>34910.779999999992</v>
      </c>
      <c r="G6" s="7">
        <v>32037.258099999999</v>
      </c>
      <c r="H6" s="7">
        <f t="shared" ref="H6:H61" si="1">G6/F6%</f>
        <v>91.768955319818133</v>
      </c>
    </row>
    <row r="7" spans="1:8" ht="15" customHeight="1">
      <c r="A7" s="5">
        <v>3</v>
      </c>
      <c r="B7" s="6" t="s">
        <v>10</v>
      </c>
      <c r="C7" s="7">
        <v>166.86</v>
      </c>
      <c r="D7" s="7">
        <v>254.20779999999999</v>
      </c>
      <c r="E7" s="7">
        <f t="shared" si="0"/>
        <v>152.34795637061009</v>
      </c>
      <c r="F7" s="7">
        <f>'[1]ACP AGR'!I7+'[1]ACP MSE OPS '!C7+'[1]ACP MSE OPS '!F7+'[1]ACP MSE OPS '!I7+'20.3'!C7</f>
        <v>2306.2500000000005</v>
      </c>
      <c r="G7" s="7">
        <v>2190.4560999999999</v>
      </c>
      <c r="H7" s="7">
        <f t="shared" si="1"/>
        <v>94.979126287262858</v>
      </c>
    </row>
    <row r="8" spans="1:8" ht="15" customHeight="1">
      <c r="A8" s="5">
        <v>4</v>
      </c>
      <c r="B8" s="6" t="s">
        <v>11</v>
      </c>
      <c r="C8" s="7">
        <v>222.38000000000002</v>
      </c>
      <c r="D8" s="7">
        <v>361.37</v>
      </c>
      <c r="E8" s="7">
        <f t="shared" si="0"/>
        <v>162.50112420181671</v>
      </c>
      <c r="F8" s="7">
        <f>'[1]ACP AGR'!I8+'[1]ACP MSE OPS '!C8+'[1]ACP MSE OPS '!F8+'[1]ACP MSE OPS '!I8+'20.3'!C8</f>
        <v>2427.2500000000005</v>
      </c>
      <c r="G8" s="7">
        <v>2227.62</v>
      </c>
      <c r="H8" s="7">
        <f t="shared" si="1"/>
        <v>91.775466062416299</v>
      </c>
    </row>
    <row r="9" spans="1:8" ht="15" customHeight="1">
      <c r="A9" s="5">
        <v>5</v>
      </c>
      <c r="B9" s="6" t="s">
        <v>12</v>
      </c>
      <c r="C9" s="7">
        <v>220.47</v>
      </c>
      <c r="D9" s="7">
        <v>19.93</v>
      </c>
      <c r="E9" s="7">
        <f t="shared" si="0"/>
        <v>9.0397786546922489</v>
      </c>
      <c r="F9" s="7">
        <f>'[1]ACP AGR'!I9+'[1]ACP MSE OPS '!C9+'[1]ACP MSE OPS '!F9+'[1]ACP MSE OPS '!I9+'20.3'!C9</f>
        <v>510.1</v>
      </c>
      <c r="G9" s="7">
        <v>138.29</v>
      </c>
      <c r="H9" s="7">
        <f t="shared" si="1"/>
        <v>27.110370515585178</v>
      </c>
    </row>
    <row r="10" spans="1:8" ht="15" customHeight="1">
      <c r="A10" s="5">
        <v>6</v>
      </c>
      <c r="B10" s="6" t="s">
        <v>13</v>
      </c>
      <c r="C10" s="7">
        <v>348.66</v>
      </c>
      <c r="D10" s="7">
        <v>224.9</v>
      </c>
      <c r="E10" s="7">
        <f t="shared" si="0"/>
        <v>64.504101416853089</v>
      </c>
      <c r="F10" s="7">
        <f>'[1]ACP AGR'!I10+'[1]ACP MSE OPS '!C10+'[1]ACP MSE OPS '!F10+'[1]ACP MSE OPS '!I10+'20.3'!C10</f>
        <v>8093.1900000000005</v>
      </c>
      <c r="G10" s="7">
        <v>4620.0599999999986</v>
      </c>
      <c r="H10" s="7">
        <f t="shared" si="1"/>
        <v>57.085772112109055</v>
      </c>
    </row>
    <row r="11" spans="1:8" ht="15" customHeight="1">
      <c r="A11" s="5">
        <v>7</v>
      </c>
      <c r="B11" s="6" t="s">
        <v>14</v>
      </c>
      <c r="C11" s="7">
        <v>385.96</v>
      </c>
      <c r="D11" s="7">
        <v>621.31639999999993</v>
      </c>
      <c r="E11" s="7">
        <f t="shared" si="0"/>
        <v>160.97947973883302</v>
      </c>
      <c r="F11" s="7">
        <f>'[1]ACP AGR'!I11+'[1]ACP MSE OPS '!C11+'[1]ACP MSE OPS '!F11+'[1]ACP MSE OPS '!I11+'20.3'!C11</f>
        <v>2190.09</v>
      </c>
      <c r="G11" s="7">
        <v>2378.5170399999997</v>
      </c>
      <c r="H11" s="7">
        <f t="shared" si="1"/>
        <v>108.60362085576391</v>
      </c>
    </row>
    <row r="12" spans="1:8" ht="15" customHeight="1">
      <c r="A12" s="5">
        <v>8</v>
      </c>
      <c r="B12" s="6" t="s">
        <v>15</v>
      </c>
      <c r="C12" s="7">
        <v>1652.6999999999998</v>
      </c>
      <c r="D12" s="7">
        <v>876.95780836999995</v>
      </c>
      <c r="E12" s="7">
        <f t="shared" si="0"/>
        <v>53.06212914443033</v>
      </c>
      <c r="F12" s="7">
        <f>'[1]ACP AGR'!I12+'[1]ACP MSE OPS '!C12+'[1]ACP MSE OPS '!F12+'[1]ACP MSE OPS '!I12+'20.3'!C12</f>
        <v>2620.6799999999998</v>
      </c>
      <c r="G12" s="7">
        <v>2678.8017884179999</v>
      </c>
      <c r="H12" s="7">
        <f t="shared" si="1"/>
        <v>102.217813255262</v>
      </c>
    </row>
    <row r="13" spans="1:8" ht="15" customHeight="1">
      <c r="A13" s="5">
        <v>9</v>
      </c>
      <c r="B13" s="6" t="s">
        <v>16</v>
      </c>
      <c r="C13" s="7">
        <v>4.8600000000000003</v>
      </c>
      <c r="D13" s="7">
        <v>1.1951000000000001</v>
      </c>
      <c r="E13" s="7">
        <f t="shared" si="0"/>
        <v>24.590534979423868</v>
      </c>
      <c r="F13" s="7">
        <f>'[1]ACP AGR'!I13+'[1]ACP MSE OPS '!C13+'[1]ACP MSE OPS '!F13+'[1]ACP MSE OPS '!I13+'20.3'!C13</f>
        <v>23.42</v>
      </c>
      <c r="G13" s="7">
        <v>9.2388999999999992</v>
      </c>
      <c r="H13" s="7">
        <f t="shared" si="1"/>
        <v>39.448761742100764</v>
      </c>
    </row>
    <row r="14" spans="1:8" ht="15" customHeight="1">
      <c r="A14" s="5">
        <v>10</v>
      </c>
      <c r="B14" s="6" t="s">
        <v>17</v>
      </c>
      <c r="C14" s="7">
        <v>702.6</v>
      </c>
      <c r="D14" s="7">
        <v>2480.5119000000004</v>
      </c>
      <c r="E14" s="7">
        <f t="shared" si="0"/>
        <v>353.04752348420163</v>
      </c>
      <c r="F14" s="7">
        <f>'[1]ACP AGR'!I14+'[1]ACP MSE OPS '!C14+'[1]ACP MSE OPS '!F14+'[1]ACP MSE OPS '!I14+'20.3'!C14</f>
        <v>2198.8200000000002</v>
      </c>
      <c r="G14" s="7">
        <v>3386.0604000000003</v>
      </c>
      <c r="H14" s="7">
        <f t="shared" si="1"/>
        <v>153.99443337790268</v>
      </c>
    </row>
    <row r="15" spans="1:8" ht="15" customHeight="1">
      <c r="A15" s="5">
        <v>11</v>
      </c>
      <c r="B15" s="6" t="s">
        <v>18</v>
      </c>
      <c r="C15" s="7">
        <v>932.91</v>
      </c>
      <c r="D15" s="7">
        <v>1155.1866</v>
      </c>
      <c r="E15" s="7">
        <f t="shared" si="0"/>
        <v>123.82615686400617</v>
      </c>
      <c r="F15" s="7">
        <f>'[1]ACP AGR'!I15+'[1]ACP MSE OPS '!C15+'[1]ACP MSE OPS '!F15+'[1]ACP MSE OPS '!I15+'20.3'!C15</f>
        <v>8129.0699999999988</v>
      </c>
      <c r="G15" s="7">
        <v>6527.4134000000013</v>
      </c>
      <c r="H15" s="7">
        <f t="shared" si="1"/>
        <v>80.297172985347672</v>
      </c>
    </row>
    <row r="16" spans="1:8" ht="15" customHeight="1">
      <c r="A16" s="5">
        <v>12</v>
      </c>
      <c r="B16" s="6" t="s">
        <v>19</v>
      </c>
      <c r="C16" s="7">
        <v>69.910000000000011</v>
      </c>
      <c r="D16" s="7">
        <v>131.25</v>
      </c>
      <c r="E16" s="7">
        <f t="shared" si="0"/>
        <v>187.74138177656985</v>
      </c>
      <c r="F16" s="7">
        <f>'[1]ACP AGR'!I16+'[1]ACP MSE OPS '!C16+'[1]ACP MSE OPS '!F16+'[1]ACP MSE OPS '!I16+'20.3'!C16</f>
        <v>4167.91</v>
      </c>
      <c r="G16" s="7">
        <v>1141.3200000000002</v>
      </c>
      <c r="H16" s="7">
        <f t="shared" si="1"/>
        <v>27.383508760985727</v>
      </c>
    </row>
    <row r="17" spans="1:8" ht="15" customHeight="1">
      <c r="A17" s="5">
        <v>13</v>
      </c>
      <c r="B17" s="6" t="s">
        <v>20</v>
      </c>
      <c r="C17" s="7">
        <v>87.86999999999999</v>
      </c>
      <c r="D17" s="7">
        <v>80.022099999999995</v>
      </c>
      <c r="E17" s="7">
        <f t="shared" si="0"/>
        <v>91.06873790827359</v>
      </c>
      <c r="F17" s="7">
        <f>'[1]ACP AGR'!I17+'[1]ACP MSE OPS '!C17+'[1]ACP MSE OPS '!F17+'[1]ACP MSE OPS '!I17+'20.3'!C17</f>
        <v>295.46999999999997</v>
      </c>
      <c r="G17" s="7">
        <v>210.74889999999999</v>
      </c>
      <c r="H17" s="7">
        <f t="shared" si="1"/>
        <v>71.326665989779002</v>
      </c>
    </row>
    <row r="18" spans="1:8" ht="15" customHeight="1">
      <c r="A18" s="5">
        <v>14</v>
      </c>
      <c r="B18" s="6" t="s">
        <v>21</v>
      </c>
      <c r="C18" s="7">
        <v>1023.0600000000001</v>
      </c>
      <c r="D18" s="7">
        <v>342.65</v>
      </c>
      <c r="E18" s="7">
        <f t="shared" si="0"/>
        <v>33.492659277070743</v>
      </c>
      <c r="F18" s="7">
        <f>'[1]ACP AGR'!I18+'[1]ACP MSE OPS '!C18+'[1]ACP MSE OPS '!F18+'[1]ACP MSE OPS '!I18+'20.3'!C18</f>
        <v>1654.99</v>
      </c>
      <c r="G18" s="7">
        <v>973.08</v>
      </c>
      <c r="H18" s="7">
        <f t="shared" si="1"/>
        <v>58.796729889606581</v>
      </c>
    </row>
    <row r="19" spans="1:8" ht="15" customHeight="1">
      <c r="A19" s="5">
        <v>15</v>
      </c>
      <c r="B19" s="6" t="s">
        <v>22</v>
      </c>
      <c r="C19" s="7">
        <v>1592.08</v>
      </c>
      <c r="D19" s="7">
        <v>343.51</v>
      </c>
      <c r="E19" s="7">
        <f t="shared" si="0"/>
        <v>21.576177076528818</v>
      </c>
      <c r="F19" s="7">
        <f>'[1]ACP AGR'!I19+'[1]ACP MSE OPS '!C19+'[1]ACP MSE OPS '!F19+'[1]ACP MSE OPS '!I19+'20.3'!C19</f>
        <v>1639.03</v>
      </c>
      <c r="G19" s="7">
        <v>351.53</v>
      </c>
      <c r="H19" s="7">
        <f t="shared" si="1"/>
        <v>21.447441474530667</v>
      </c>
    </row>
    <row r="20" spans="1:8" ht="15" customHeight="1">
      <c r="A20" s="5">
        <v>16</v>
      </c>
      <c r="B20" s="6" t="s">
        <v>23</v>
      </c>
      <c r="C20" s="7">
        <v>1098.5999999999999</v>
      </c>
      <c r="D20" s="7">
        <v>865.02330000000006</v>
      </c>
      <c r="E20" s="7">
        <f t="shared" si="0"/>
        <v>78.738694702348454</v>
      </c>
      <c r="F20" s="7">
        <f>'[1]ACP AGR'!I20+'[1]ACP MSE OPS '!C20+'[1]ACP MSE OPS '!F20+'[1]ACP MSE OPS '!I20+'20.3'!C20</f>
        <v>12622.88</v>
      </c>
      <c r="G20" s="7">
        <v>8407.3629999999994</v>
      </c>
      <c r="H20" s="7">
        <f t="shared" si="1"/>
        <v>66.604158480473558</v>
      </c>
    </row>
    <row r="21" spans="1:8" ht="15" customHeight="1">
      <c r="A21" s="5">
        <v>17</v>
      </c>
      <c r="B21" s="6" t="s">
        <v>24</v>
      </c>
      <c r="C21" s="7">
        <v>60.859999999999992</v>
      </c>
      <c r="D21" s="7">
        <v>42.319400000000002</v>
      </c>
      <c r="E21" s="7">
        <f t="shared" si="0"/>
        <v>69.535655603023343</v>
      </c>
      <c r="F21" s="7">
        <f>'[1]ACP AGR'!I21+'[1]ACP MSE OPS '!C21+'[1]ACP MSE OPS '!F21+'[1]ACP MSE OPS '!I21+'20.3'!C21</f>
        <v>452.69000000000005</v>
      </c>
      <c r="G21" s="7">
        <v>282.89490000000001</v>
      </c>
      <c r="H21" s="7">
        <f t="shared" si="1"/>
        <v>62.491970222448032</v>
      </c>
    </row>
    <row r="22" spans="1:8" ht="15" customHeight="1">
      <c r="A22" s="5">
        <v>18</v>
      </c>
      <c r="B22" s="6" t="s">
        <v>25</v>
      </c>
      <c r="C22" s="7">
        <v>904.8</v>
      </c>
      <c r="D22" s="7">
        <v>4434.9970999999996</v>
      </c>
      <c r="E22" s="7">
        <f t="shared" si="0"/>
        <v>490.16325154730322</v>
      </c>
      <c r="F22" s="7">
        <f>'[1]ACP AGR'!I22+'[1]ACP MSE OPS '!C22+'[1]ACP MSE OPS '!F22+'[1]ACP MSE OPS '!I22+'20.3'!C22</f>
        <v>6597.5</v>
      </c>
      <c r="G22" s="7">
        <v>8412.9298999999992</v>
      </c>
      <c r="H22" s="7">
        <f t="shared" si="1"/>
        <v>127.51693671845396</v>
      </c>
    </row>
    <row r="23" spans="1:8" ht="15" customHeight="1">
      <c r="A23" s="5">
        <v>19</v>
      </c>
      <c r="B23" s="6" t="s">
        <v>26</v>
      </c>
      <c r="C23" s="7">
        <v>42.49</v>
      </c>
      <c r="D23" s="7">
        <v>38.863100000000003</v>
      </c>
      <c r="E23" s="7">
        <f t="shared" si="0"/>
        <v>91.464109202165218</v>
      </c>
      <c r="F23" s="7">
        <f>'[1]ACP AGR'!I23+'[1]ACP MSE OPS '!C23+'[1]ACP MSE OPS '!F23+'[1]ACP MSE OPS '!I23+'20.3'!C23</f>
        <v>165.07</v>
      </c>
      <c r="G23" s="7">
        <v>84.189600000000013</v>
      </c>
      <c r="H23" s="7">
        <f t="shared" si="1"/>
        <v>51.002362634034057</v>
      </c>
    </row>
    <row r="24" spans="1:8" ht="15" customHeight="1">
      <c r="A24" s="5">
        <v>20</v>
      </c>
      <c r="B24" s="6" t="s">
        <v>27</v>
      </c>
      <c r="C24" s="7">
        <v>5215.1299999999992</v>
      </c>
      <c r="D24" s="7">
        <v>1061.1300000000001</v>
      </c>
      <c r="E24" s="7">
        <f t="shared" si="0"/>
        <v>20.347143791238192</v>
      </c>
      <c r="F24" s="7">
        <f>'[1]ACP AGR'!I24+'[1]ACP MSE OPS '!C24+'[1]ACP MSE OPS '!F24+'[1]ACP MSE OPS '!I24+'20.3'!C24</f>
        <v>7013.07</v>
      </c>
      <c r="G24" s="7">
        <v>1651.0900000000001</v>
      </c>
      <c r="H24" s="7">
        <f t="shared" si="1"/>
        <v>23.543041777709341</v>
      </c>
    </row>
    <row r="25" spans="1:8" ht="15" customHeight="1">
      <c r="A25" s="5">
        <v>21</v>
      </c>
      <c r="B25" s="8" t="s">
        <v>28</v>
      </c>
      <c r="C25" s="7">
        <v>16412.330000000002</v>
      </c>
      <c r="D25" s="7">
        <v>14892.571800000002</v>
      </c>
      <c r="E25" s="7">
        <f t="shared" si="0"/>
        <v>90.740143538425073</v>
      </c>
      <c r="F25" s="7">
        <f>'[1]ACP AGR'!I25+'[1]ACP MSE OPS '!C25+'[1]ACP MSE OPS '!F25+'[1]ACP MSE OPS '!I25+'20.3'!C25</f>
        <v>35539.090000000004</v>
      </c>
      <c r="G25" s="7">
        <v>38063.177600000003</v>
      </c>
      <c r="H25" s="7">
        <f t="shared" si="1"/>
        <v>107.10228539897898</v>
      </c>
    </row>
    <row r="26" spans="1:8" s="10" customFormat="1" ht="15" customHeight="1">
      <c r="A26" s="27" t="s">
        <v>29</v>
      </c>
      <c r="B26" s="27"/>
      <c r="C26" s="9">
        <f>SUM(C5:C25)</f>
        <v>39333.43</v>
      </c>
      <c r="D26" s="9">
        <f>SUM(D5:D25)</f>
        <v>40744.031808370004</v>
      </c>
      <c r="E26" s="9">
        <f t="shared" si="0"/>
        <v>103.58626697028458</v>
      </c>
      <c r="F26" s="9">
        <f>SUM(F5:F25)</f>
        <v>133843.93</v>
      </c>
      <c r="G26" s="9">
        <f>SUM(G5:G25)</f>
        <v>116047.09962841799</v>
      </c>
      <c r="H26" s="9">
        <f t="shared" si="1"/>
        <v>86.703296614510634</v>
      </c>
    </row>
    <row r="27" spans="1:8" ht="15" customHeight="1">
      <c r="A27" s="11">
        <v>22</v>
      </c>
      <c r="B27" s="12" t="s">
        <v>30</v>
      </c>
      <c r="C27" s="7">
        <v>34.549999999999997</v>
      </c>
      <c r="D27" s="7">
        <v>0</v>
      </c>
      <c r="E27" s="7">
        <f t="shared" si="0"/>
        <v>0</v>
      </c>
      <c r="F27" s="7">
        <f>'[1]ACP AGR'!I27+'[1]ACP MSE OPS '!C27+'[1]ACP MSE OPS '!F27+'[1]ACP MSE OPS '!I27+'20.3'!C27</f>
        <v>871.23</v>
      </c>
      <c r="G27" s="7">
        <v>670.82830000000001</v>
      </c>
      <c r="H27" s="7">
        <f t="shared" si="1"/>
        <v>76.997842131239736</v>
      </c>
    </row>
    <row r="28" spans="1:8" ht="15" customHeight="1">
      <c r="A28" s="11">
        <v>23</v>
      </c>
      <c r="B28" s="12" t="s">
        <v>31</v>
      </c>
      <c r="C28" s="7">
        <v>47.140000000000008</v>
      </c>
      <c r="D28" s="7">
        <v>527.65000000000009</v>
      </c>
      <c r="E28" s="7">
        <f t="shared" si="0"/>
        <v>1119.3254136614339</v>
      </c>
      <c r="F28" s="7">
        <f>'[1]ACP AGR'!I28+'[1]ACP MSE OPS '!C28+'[1]ACP MSE OPS '!F28+'[1]ACP MSE OPS '!I28+'20.3'!C28</f>
        <v>59.870000000000005</v>
      </c>
      <c r="G28" s="7">
        <v>551.2700000000001</v>
      </c>
      <c r="H28" s="7">
        <f t="shared" si="1"/>
        <v>920.77835309837997</v>
      </c>
    </row>
    <row r="29" spans="1:8" ht="15" customHeight="1">
      <c r="A29" s="11">
        <v>24</v>
      </c>
      <c r="B29" s="12" t="s">
        <v>32</v>
      </c>
      <c r="C29" s="7">
        <v>128.08000000000001</v>
      </c>
      <c r="D29" s="7">
        <v>168.5</v>
      </c>
      <c r="E29" s="7">
        <f t="shared" si="0"/>
        <v>131.55840099937538</v>
      </c>
      <c r="F29" s="7">
        <f>'[1]ACP AGR'!I29+'[1]ACP MSE OPS '!C29+'[1]ACP MSE OPS '!F29+'[1]ACP MSE OPS '!I29+'20.3'!C29</f>
        <v>622.38</v>
      </c>
      <c r="G29" s="7">
        <v>450.30000000000007</v>
      </c>
      <c r="H29" s="7">
        <f t="shared" si="1"/>
        <v>72.351296635496013</v>
      </c>
    </row>
    <row r="30" spans="1:8" ht="15" customHeight="1">
      <c r="A30" s="11">
        <v>25</v>
      </c>
      <c r="B30" s="12" t="s">
        <v>33</v>
      </c>
      <c r="C30" s="7">
        <v>63.26</v>
      </c>
      <c r="D30" s="7">
        <v>101.9363</v>
      </c>
      <c r="E30" s="7">
        <f t="shared" si="0"/>
        <v>161.13863420803037</v>
      </c>
      <c r="F30" s="7">
        <f>'[1]ACP AGR'!I30+'[1]ACP MSE OPS '!C30+'[1]ACP MSE OPS '!F30+'[1]ACP MSE OPS '!I30+'20.3'!C30</f>
        <v>390.23</v>
      </c>
      <c r="G30" s="7">
        <v>323.2953</v>
      </c>
      <c r="H30" s="7">
        <f t="shared" si="1"/>
        <v>82.847372062629731</v>
      </c>
    </row>
    <row r="31" spans="1:8" ht="15" customHeight="1">
      <c r="A31" s="11">
        <v>26</v>
      </c>
      <c r="B31" s="12" t="s">
        <v>34</v>
      </c>
      <c r="C31" s="7">
        <v>120.32999999999998</v>
      </c>
      <c r="D31" s="7">
        <v>131.3076385</v>
      </c>
      <c r="E31" s="13" t="s">
        <v>35</v>
      </c>
      <c r="F31" s="7">
        <f>'[1]ACP AGR'!I31+'[1]ACP MSE OPS '!C31+'[1]ACP MSE OPS '!F31+'[1]ACP MSE OPS '!I31+'20.3'!C31</f>
        <v>237.89</v>
      </c>
      <c r="G31" s="7">
        <v>219.1461242</v>
      </c>
      <c r="H31" s="7">
        <f t="shared" si="1"/>
        <v>92.120780276598438</v>
      </c>
    </row>
    <row r="32" spans="1:8" ht="15" customHeight="1">
      <c r="A32" s="11">
        <v>27</v>
      </c>
      <c r="B32" s="12" t="s">
        <v>36</v>
      </c>
      <c r="C32" s="7">
        <v>0.94000000000000006</v>
      </c>
      <c r="D32" s="7">
        <v>1.83</v>
      </c>
      <c r="E32" s="7">
        <f t="shared" si="0"/>
        <v>194.68085106382978</v>
      </c>
      <c r="F32" s="7">
        <f>'[1]ACP AGR'!I32+'[1]ACP MSE OPS '!C32+'[1]ACP MSE OPS '!F32+'[1]ACP MSE OPS '!I32+'20.3'!C32</f>
        <v>52.54</v>
      </c>
      <c r="G32" s="7">
        <v>45.639999999999993</v>
      </c>
      <c r="H32" s="7">
        <f t="shared" si="1"/>
        <v>86.867148838979816</v>
      </c>
    </row>
    <row r="33" spans="1:8" ht="15" customHeight="1">
      <c r="A33" s="11">
        <v>28</v>
      </c>
      <c r="B33" s="14" t="s">
        <v>37</v>
      </c>
      <c r="C33" s="7">
        <v>0</v>
      </c>
      <c r="D33" s="7">
        <v>20.99</v>
      </c>
      <c r="E33" s="13" t="s">
        <v>35</v>
      </c>
      <c r="F33" s="7">
        <f>'[1]ACP AGR'!I33+'[1]ACP MSE OPS '!C33+'[1]ACP MSE OPS '!F33+'[1]ACP MSE OPS '!I33+'20.3'!C33</f>
        <v>0</v>
      </c>
      <c r="G33" s="7">
        <v>65.2</v>
      </c>
      <c r="H33" s="13" t="s">
        <v>35</v>
      </c>
    </row>
    <row r="34" spans="1:8" ht="15" customHeight="1">
      <c r="A34" s="11">
        <v>29</v>
      </c>
      <c r="B34" s="12" t="s">
        <v>38</v>
      </c>
      <c r="C34" s="7">
        <v>150.69999999999999</v>
      </c>
      <c r="D34" s="7">
        <v>257.53000000000003</v>
      </c>
      <c r="E34" s="7">
        <f t="shared" si="0"/>
        <v>170.88918380889186</v>
      </c>
      <c r="F34" s="7">
        <f>'[1]ACP AGR'!I34+'[1]ACP MSE OPS '!C34+'[1]ACP MSE OPS '!F34+'[1]ACP MSE OPS '!I34+'20.3'!C34</f>
        <v>475.32999999999993</v>
      </c>
      <c r="G34" s="7">
        <v>540.17000000000007</v>
      </c>
      <c r="H34" s="7">
        <f t="shared" si="1"/>
        <v>113.64104937622287</v>
      </c>
    </row>
    <row r="35" spans="1:8" ht="15" customHeight="1">
      <c r="A35" s="11">
        <v>30</v>
      </c>
      <c r="B35" s="12" t="s">
        <v>39</v>
      </c>
      <c r="C35" s="7">
        <v>3001.48</v>
      </c>
      <c r="D35" s="7">
        <v>5322.8793999999998</v>
      </c>
      <c r="E35" s="7">
        <f t="shared" si="0"/>
        <v>177.34182469981474</v>
      </c>
      <c r="F35" s="7">
        <f>'[1]ACP AGR'!I35+'[1]ACP MSE OPS '!C35+'[1]ACP MSE OPS '!F35+'[1]ACP MSE OPS '!I35+'20.3'!C35</f>
        <v>6711.59</v>
      </c>
      <c r="G35" s="7">
        <v>9576.6553000000004</v>
      </c>
      <c r="H35" s="7">
        <f t="shared" si="1"/>
        <v>142.68832422719507</v>
      </c>
    </row>
    <row r="36" spans="1:8" ht="15" customHeight="1">
      <c r="A36" s="11">
        <v>31</v>
      </c>
      <c r="B36" s="12" t="s">
        <v>40</v>
      </c>
      <c r="C36" s="7">
        <v>2535.88</v>
      </c>
      <c r="D36" s="7">
        <v>3933.0390000000002</v>
      </c>
      <c r="E36" s="7">
        <f t="shared" si="0"/>
        <v>155.09562755335426</v>
      </c>
      <c r="F36" s="7">
        <f>'[1]ACP AGR'!I36+'[1]ACP MSE OPS '!C36+'[1]ACP MSE OPS '!F36+'[1]ACP MSE OPS '!I36+'20.3'!C36</f>
        <v>5565.57</v>
      </c>
      <c r="G36" s="7">
        <v>6559.1491999999998</v>
      </c>
      <c r="H36" s="7">
        <f t="shared" si="1"/>
        <v>117.8522451429054</v>
      </c>
    </row>
    <row r="37" spans="1:8" ht="15" customHeight="1">
      <c r="A37" s="11">
        <v>32</v>
      </c>
      <c r="B37" s="12" t="s">
        <v>41</v>
      </c>
      <c r="C37" s="7">
        <v>0</v>
      </c>
      <c r="D37" s="7">
        <v>663.7355</v>
      </c>
      <c r="E37" s="7">
        <v>0</v>
      </c>
      <c r="F37" s="7">
        <f>'[1]ACP AGR'!I37+'[1]ACP MSE OPS '!C37+'[1]ACP MSE OPS '!F37+'[1]ACP MSE OPS '!I37+'20.3'!C37</f>
        <v>2.2200000000000002</v>
      </c>
      <c r="G37" s="7">
        <v>753.28539999999998</v>
      </c>
      <c r="H37" s="13" t="s">
        <v>35</v>
      </c>
    </row>
    <row r="38" spans="1:8" ht="15" customHeight="1">
      <c r="A38" s="11">
        <v>33</v>
      </c>
      <c r="B38" s="12" t="s">
        <v>42</v>
      </c>
      <c r="C38" s="7">
        <v>667.38</v>
      </c>
      <c r="D38" s="7">
        <v>549.9941</v>
      </c>
      <c r="E38" s="7">
        <f t="shared" si="0"/>
        <v>82.41093529922982</v>
      </c>
      <c r="F38" s="7">
        <f>'[1]ACP AGR'!I38+'[1]ACP MSE OPS '!C38+'[1]ACP MSE OPS '!F38+'[1]ACP MSE OPS '!I38+'20.3'!C38</f>
        <v>1765.7600000000002</v>
      </c>
      <c r="G38" s="7">
        <v>1276.9445000000001</v>
      </c>
      <c r="H38" s="7">
        <f t="shared" si="1"/>
        <v>72.316990984052183</v>
      </c>
    </row>
    <row r="39" spans="1:8" ht="15" customHeight="1">
      <c r="A39" s="11">
        <v>34</v>
      </c>
      <c r="B39" s="12" t="s">
        <v>43</v>
      </c>
      <c r="C39" s="7">
        <v>332.95999999999992</v>
      </c>
      <c r="D39" s="7">
        <v>246.38580000000002</v>
      </c>
      <c r="E39" s="7">
        <f t="shared" si="0"/>
        <v>73.998618452667003</v>
      </c>
      <c r="F39" s="7">
        <f>'[1]ACP AGR'!I39+'[1]ACP MSE OPS '!C39+'[1]ACP MSE OPS '!F39+'[1]ACP MSE OPS '!I39+'20.3'!C39</f>
        <v>1240.6799999999998</v>
      </c>
      <c r="G39" s="7">
        <v>908.30539999999996</v>
      </c>
      <c r="H39" s="7">
        <f t="shared" si="1"/>
        <v>73.210287906631848</v>
      </c>
    </row>
    <row r="40" spans="1:8" ht="15" customHeight="1">
      <c r="A40" s="11">
        <v>35</v>
      </c>
      <c r="B40" s="12" t="s">
        <v>44</v>
      </c>
      <c r="C40" s="7">
        <v>357.15000000000009</v>
      </c>
      <c r="D40" s="7">
        <v>688.96</v>
      </c>
      <c r="E40" s="7">
        <f t="shared" si="0"/>
        <v>192.90494190116195</v>
      </c>
      <c r="F40" s="7">
        <f>'[1]ACP AGR'!I40+'[1]ACP MSE OPS '!C40+'[1]ACP MSE OPS '!F40+'[1]ACP MSE OPS '!I40+'20.3'!C40</f>
        <v>1746.6600000000005</v>
      </c>
      <c r="G40" s="7">
        <v>1790.8077000000001</v>
      </c>
      <c r="H40" s="7">
        <f t="shared" si="1"/>
        <v>102.52754972347219</v>
      </c>
    </row>
    <row r="41" spans="1:8" ht="15" customHeight="1">
      <c r="A41" s="11">
        <v>36</v>
      </c>
      <c r="B41" s="12" t="s">
        <v>45</v>
      </c>
      <c r="C41" s="7">
        <v>779.31999999999994</v>
      </c>
      <c r="D41" s="7">
        <v>1760.7747999999999</v>
      </c>
      <c r="E41" s="7">
        <f t="shared" si="0"/>
        <v>225.93732997998254</v>
      </c>
      <c r="F41" s="7">
        <f>'[1]ACP AGR'!I41+'[1]ACP MSE OPS '!C41+'[1]ACP MSE OPS '!F41+'[1]ACP MSE OPS '!I41+'20.3'!C41</f>
        <v>1442.52</v>
      </c>
      <c r="G41" s="7">
        <v>2107.5603000000001</v>
      </c>
      <c r="H41" s="7">
        <f t="shared" si="1"/>
        <v>146.10267448631561</v>
      </c>
    </row>
    <row r="42" spans="1:8" ht="15" customHeight="1">
      <c r="A42" s="11">
        <v>37</v>
      </c>
      <c r="B42" s="12" t="s">
        <v>46</v>
      </c>
      <c r="C42" s="7">
        <v>1.1599999999999999</v>
      </c>
      <c r="D42" s="7">
        <v>2.4300000000000002</v>
      </c>
      <c r="E42" s="7">
        <f t="shared" si="0"/>
        <v>209.48275862068968</v>
      </c>
      <c r="F42" s="7">
        <f>'[1]ACP AGR'!I42+'[1]ACP MSE OPS '!C42+'[1]ACP MSE OPS '!F42+'[1]ACP MSE OPS '!I42+'20.3'!C42</f>
        <v>3.04</v>
      </c>
      <c r="G42" s="7">
        <v>3.04</v>
      </c>
      <c r="H42" s="7">
        <f t="shared" si="1"/>
        <v>100</v>
      </c>
    </row>
    <row r="43" spans="1:8" ht="15" customHeight="1">
      <c r="A43" s="11">
        <v>38</v>
      </c>
      <c r="B43" s="12" t="s">
        <v>47</v>
      </c>
      <c r="C43" s="7">
        <v>131.44000000000003</v>
      </c>
      <c r="D43" s="7">
        <v>66.58</v>
      </c>
      <c r="E43" s="7">
        <f t="shared" si="0"/>
        <v>50.654290931223365</v>
      </c>
      <c r="F43" s="7">
        <f>'[1]ACP AGR'!I43+'[1]ACP MSE OPS '!C43+'[1]ACP MSE OPS '!F43+'[1]ACP MSE OPS '!I43+'20.3'!C43</f>
        <v>607.74</v>
      </c>
      <c r="G43" s="7">
        <v>110.66</v>
      </c>
      <c r="H43" s="7">
        <f t="shared" si="1"/>
        <v>18.20844440056603</v>
      </c>
    </row>
    <row r="44" spans="1:8" ht="15" customHeight="1">
      <c r="A44" s="11">
        <v>39</v>
      </c>
      <c r="B44" s="12" t="s">
        <v>48</v>
      </c>
      <c r="C44" s="7">
        <v>41.980000000000004</v>
      </c>
      <c r="D44" s="7">
        <v>65.55</v>
      </c>
      <c r="E44" s="7">
        <f t="shared" si="0"/>
        <v>156.14578370652688</v>
      </c>
      <c r="F44" s="7">
        <f>'[1]ACP AGR'!I44+'[1]ACP MSE OPS '!C44+'[1]ACP MSE OPS '!F44+'[1]ACP MSE OPS '!I44+'20.3'!C44</f>
        <v>251.25</v>
      </c>
      <c r="G44" s="7">
        <v>242.17000000000002</v>
      </c>
      <c r="H44" s="7">
        <f t="shared" si="1"/>
        <v>96.386069651741295</v>
      </c>
    </row>
    <row r="45" spans="1:8" ht="15" customHeight="1">
      <c r="A45" s="11">
        <v>40</v>
      </c>
      <c r="B45" s="12" t="s">
        <v>49</v>
      </c>
      <c r="C45" s="7">
        <v>23.310000000000002</v>
      </c>
      <c r="D45" s="7">
        <v>42.120000000000005</v>
      </c>
      <c r="E45" s="7">
        <f t="shared" si="0"/>
        <v>180.6949806949807</v>
      </c>
      <c r="F45" s="7">
        <f>'[1]ACP AGR'!I45+'[1]ACP MSE OPS '!C45+'[1]ACP MSE OPS '!F45+'[1]ACP MSE OPS '!I45+'20.3'!C45</f>
        <v>163.48000000000002</v>
      </c>
      <c r="G45" s="7">
        <v>130.94999999999999</v>
      </c>
      <c r="H45" s="7">
        <f t="shared" si="1"/>
        <v>80.101541472963035</v>
      </c>
    </row>
    <row r="46" spans="1:8" ht="15" customHeight="1">
      <c r="A46" s="11">
        <v>41</v>
      </c>
      <c r="B46" s="14" t="s">
        <v>50</v>
      </c>
      <c r="C46" s="7">
        <v>0</v>
      </c>
      <c r="D46" s="7">
        <v>0</v>
      </c>
      <c r="E46" s="7">
        <v>0</v>
      </c>
      <c r="F46" s="7">
        <f>'[1]ACP AGR'!I46+'[1]ACP MSE OPS '!C46+'[1]ACP MSE OPS '!F46+'[1]ACP MSE OPS '!I46+'20.3'!C46</f>
        <v>0</v>
      </c>
      <c r="G46" s="7">
        <v>0</v>
      </c>
      <c r="H46" s="7">
        <v>0</v>
      </c>
    </row>
    <row r="47" spans="1:8" ht="15" customHeight="1">
      <c r="A47" s="11">
        <v>42</v>
      </c>
      <c r="B47" s="12" t="s">
        <v>51</v>
      </c>
      <c r="C47" s="7">
        <v>221.68000000000004</v>
      </c>
      <c r="D47" s="7">
        <v>351.29409999999996</v>
      </c>
      <c r="E47" s="7">
        <f t="shared" si="0"/>
        <v>158.4690093828942</v>
      </c>
      <c r="F47" s="7">
        <f>'[1]ACP AGR'!I47+'[1]ACP MSE OPS '!C47+'[1]ACP MSE OPS '!F47+'[1]ACP MSE OPS '!I47+'20.3'!C47</f>
        <v>906.47</v>
      </c>
      <c r="G47" s="7">
        <v>873.69859999999994</v>
      </c>
      <c r="H47" s="7">
        <f t="shared" si="1"/>
        <v>96.384723156861227</v>
      </c>
    </row>
    <row r="48" spans="1:8" ht="15" customHeight="1">
      <c r="A48" s="11">
        <v>43</v>
      </c>
      <c r="B48" s="12" t="s">
        <v>52</v>
      </c>
      <c r="C48" s="7">
        <v>103.07</v>
      </c>
      <c r="D48" s="7">
        <v>399.83</v>
      </c>
      <c r="E48" s="7">
        <f t="shared" si="0"/>
        <v>387.92083050354131</v>
      </c>
      <c r="F48" s="7">
        <f>'[1]ACP AGR'!I48+'[1]ACP MSE OPS '!C48+'[1]ACP MSE OPS '!F48+'[1]ACP MSE OPS '!I48+'20.3'!C48</f>
        <v>606.4</v>
      </c>
      <c r="G48" s="7">
        <v>882.87999999999988</v>
      </c>
      <c r="H48" s="7">
        <f t="shared" si="1"/>
        <v>145.59366754617412</v>
      </c>
    </row>
    <row r="49" spans="1:8" s="10" customFormat="1" ht="15" customHeight="1">
      <c r="A49" s="27" t="s">
        <v>53</v>
      </c>
      <c r="B49" s="27"/>
      <c r="C49" s="9">
        <f>SUM(C27:C48)</f>
        <v>8741.81</v>
      </c>
      <c r="D49" s="9">
        <f>SUM(D27:D48)</f>
        <v>15303.316638499999</v>
      </c>
      <c r="E49" s="9">
        <f t="shared" si="0"/>
        <v>175.05890242981715</v>
      </c>
      <c r="F49" s="9">
        <f>SUM(F27:F48)</f>
        <v>23722.850000000006</v>
      </c>
      <c r="G49" s="9">
        <f>SUM(G27:G48)</f>
        <v>28081.956124200005</v>
      </c>
      <c r="H49" s="9">
        <f t="shared" si="1"/>
        <v>118.37513673188508</v>
      </c>
    </row>
    <row r="50" spans="1:8" s="10" customFormat="1" ht="15" customHeight="1">
      <c r="A50" s="27" t="s">
        <v>54</v>
      </c>
      <c r="B50" s="27"/>
      <c r="C50" s="9">
        <f>C26+C49</f>
        <v>48075.24</v>
      </c>
      <c r="D50" s="9">
        <f>D26+D49</f>
        <v>56047.348446870004</v>
      </c>
      <c r="E50" s="9">
        <f t="shared" si="0"/>
        <v>116.58256609196337</v>
      </c>
      <c r="F50" s="9">
        <f>F26+F49</f>
        <v>157566.78</v>
      </c>
      <c r="G50" s="9">
        <f>G26+G49</f>
        <v>144129.05575261801</v>
      </c>
      <c r="H50" s="9">
        <f t="shared" si="1"/>
        <v>91.471727576471395</v>
      </c>
    </row>
    <row r="51" spans="1:8" ht="15" customHeight="1">
      <c r="A51" s="11">
        <v>44</v>
      </c>
      <c r="B51" s="12" t="s">
        <v>55</v>
      </c>
      <c r="C51" s="7">
        <v>655.36</v>
      </c>
      <c r="D51" s="7">
        <v>1186.9421</v>
      </c>
      <c r="E51" s="7">
        <f t="shared" si="0"/>
        <v>181.11299133300781</v>
      </c>
      <c r="F51" s="7">
        <f>'[1]ACP AGR'!I51+'[1]ACP MSE OPS '!C51+'[1]ACP MSE OPS '!F51+'[1]ACP MSE OPS '!I51+'20.3'!C51</f>
        <v>13875.390000000001</v>
      </c>
      <c r="G51" s="7">
        <v>10252.988799999999</v>
      </c>
      <c r="H51" s="7">
        <f t="shared" si="1"/>
        <v>73.89333777284817</v>
      </c>
    </row>
    <row r="52" spans="1:8" ht="15" customHeight="1">
      <c r="A52" s="11">
        <v>45</v>
      </c>
      <c r="B52" s="12" t="s">
        <v>56</v>
      </c>
      <c r="C52" s="7">
        <v>3.5700000000000003</v>
      </c>
      <c r="D52" s="7">
        <v>7.3</v>
      </c>
      <c r="E52" s="7">
        <f t="shared" si="0"/>
        <v>204.48179271708682</v>
      </c>
      <c r="F52" s="7">
        <f>'[1]ACP AGR'!I52+'[1]ACP MSE OPS '!C52+'[1]ACP MSE OPS '!F52+'[1]ACP MSE OPS '!I52+'20.3'!C52</f>
        <v>15.78</v>
      </c>
      <c r="G52" s="7">
        <v>36.82</v>
      </c>
      <c r="H52" s="7">
        <f t="shared" si="1"/>
        <v>233.33333333333334</v>
      </c>
    </row>
    <row r="53" spans="1:8" s="10" customFormat="1" ht="15" customHeight="1">
      <c r="A53" s="27" t="s">
        <v>57</v>
      </c>
      <c r="B53" s="27"/>
      <c r="C53" s="9">
        <f>C51+C52</f>
        <v>658.93000000000006</v>
      </c>
      <c r="D53" s="9">
        <f>D51+D52</f>
        <v>1194.2420999999999</v>
      </c>
      <c r="E53" s="9">
        <f t="shared" si="0"/>
        <v>181.23960056455161</v>
      </c>
      <c r="F53" s="9">
        <f>F51+F52</f>
        <v>13891.170000000002</v>
      </c>
      <c r="G53" s="9">
        <f>G51+G52</f>
        <v>10289.808799999999</v>
      </c>
      <c r="H53" s="9">
        <f t="shared" si="1"/>
        <v>74.074457371121341</v>
      </c>
    </row>
    <row r="54" spans="1:8" ht="15" customHeight="1">
      <c r="A54" s="11">
        <v>46</v>
      </c>
      <c r="B54" s="12" t="s">
        <v>58</v>
      </c>
      <c r="C54" s="7">
        <v>607.54999999999995</v>
      </c>
      <c r="D54" s="7">
        <v>1398.7629999999999</v>
      </c>
      <c r="E54" s="7">
        <f t="shared" si="0"/>
        <v>230.23010451814665</v>
      </c>
      <c r="F54" s="7">
        <f>'[1]ACP AGR'!I54+'[1]ACP MSE OPS '!C54+'[1]ACP MSE OPS '!F54+'[1]ACP MSE OPS '!I54+'20.3'!C54</f>
        <v>10128.049999999999</v>
      </c>
      <c r="G54" s="7">
        <v>9434.4956000000002</v>
      </c>
      <c r="H54" s="7">
        <f t="shared" si="1"/>
        <v>93.152142811301303</v>
      </c>
    </row>
    <row r="55" spans="1:8" ht="15" customHeight="1">
      <c r="A55" s="11">
        <v>47</v>
      </c>
      <c r="B55" s="12" t="s">
        <v>59</v>
      </c>
      <c r="C55" s="7">
        <v>184.23000000000002</v>
      </c>
      <c r="D55" s="7">
        <v>283.61689999999999</v>
      </c>
      <c r="E55" s="7">
        <f t="shared" si="0"/>
        <v>153.94718558323831</v>
      </c>
      <c r="F55" s="7">
        <f>'[1]ACP AGR'!I55+'[1]ACP MSE OPS '!C55+'[1]ACP MSE OPS '!F55+'[1]ACP MSE OPS '!I55+'20.3'!C55</f>
        <v>3245.75</v>
      </c>
      <c r="G55" s="7">
        <v>2579.3599000000004</v>
      </c>
      <c r="H55" s="7">
        <f t="shared" si="1"/>
        <v>79.468840791804666</v>
      </c>
    </row>
    <row r="56" spans="1:8" s="10" customFormat="1" ht="15" customHeight="1">
      <c r="A56" s="11">
        <v>48</v>
      </c>
      <c r="B56" s="12" t="s">
        <v>60</v>
      </c>
      <c r="C56" s="7">
        <v>185.07</v>
      </c>
      <c r="D56" s="7">
        <v>536.68999999999994</v>
      </c>
      <c r="E56" s="7">
        <f t="shared" si="0"/>
        <v>289.99297563084235</v>
      </c>
      <c r="F56" s="7">
        <f>'[1]ACP AGR'!I56+'[1]ACP MSE OPS '!C56+'[1]ACP MSE OPS '!F56+'[1]ACP MSE OPS '!I56+'20.3'!C56</f>
        <v>4165.22</v>
      </c>
      <c r="G56" s="7">
        <v>3756.2799999999997</v>
      </c>
      <c r="H56" s="7">
        <f t="shared" si="1"/>
        <v>90.182031201233059</v>
      </c>
    </row>
    <row r="57" spans="1:8" ht="15" customHeight="1">
      <c r="A57" s="11">
        <v>49</v>
      </c>
      <c r="B57" s="12" t="s">
        <v>61</v>
      </c>
      <c r="C57" s="7">
        <v>284.95000000000005</v>
      </c>
      <c r="D57" s="7">
        <v>325.41000000000003</v>
      </c>
      <c r="E57" s="7">
        <f t="shared" si="0"/>
        <v>114.19898227759255</v>
      </c>
      <c r="F57" s="7">
        <f>'[1]ACP AGR'!I57+'[1]ACP MSE OPS '!C57+'[1]ACP MSE OPS '!F57+'[1]ACP MSE OPS '!I57+'20.3'!C57</f>
        <v>4993.82</v>
      </c>
      <c r="G57" s="7">
        <v>4254.62</v>
      </c>
      <c r="H57" s="7">
        <f t="shared" si="1"/>
        <v>85.197704362592177</v>
      </c>
    </row>
    <row r="58" spans="1:8" s="10" customFormat="1" ht="15" customHeight="1">
      <c r="A58" s="27" t="s">
        <v>62</v>
      </c>
      <c r="B58" s="27"/>
      <c r="C58" s="9">
        <f>SUM(C54:C57)</f>
        <v>1261.8</v>
      </c>
      <c r="D58" s="9">
        <f>SUM(D54:D57)</f>
        <v>2544.4798999999998</v>
      </c>
      <c r="E58" s="9">
        <f t="shared" si="0"/>
        <v>201.6547709621176</v>
      </c>
      <c r="F58" s="9">
        <f>SUM(F54:F57)</f>
        <v>22532.84</v>
      </c>
      <c r="G58" s="9">
        <f>SUM(G54:G57)</f>
        <v>20024.755499999999</v>
      </c>
      <c r="H58" s="9">
        <f t="shared" si="1"/>
        <v>88.869203793219143</v>
      </c>
    </row>
    <row r="59" spans="1:8" ht="15" customHeight="1">
      <c r="A59" s="11">
        <v>50</v>
      </c>
      <c r="B59" s="12" t="s">
        <v>63</v>
      </c>
      <c r="C59" s="15">
        <v>4.03</v>
      </c>
      <c r="D59" s="15">
        <v>3.0156999999999998</v>
      </c>
      <c r="E59" s="7">
        <f t="shared" si="0"/>
        <v>74.831265508684851</v>
      </c>
      <c r="F59" s="7">
        <f>'[1]ACP AGR'!I59+'[1]ACP MSE OPS '!C59+'[1]ACP MSE OPS '!F59+'[1]ACP MSE OPS '!I59+'20.3'!C59</f>
        <v>229.21</v>
      </c>
      <c r="G59" s="7">
        <v>160.04060000000001</v>
      </c>
      <c r="H59" s="7">
        <f t="shared" si="1"/>
        <v>69.822695344880245</v>
      </c>
    </row>
    <row r="60" spans="1:8" s="10" customFormat="1" ht="15" customHeight="1">
      <c r="A60" s="27" t="s">
        <v>64</v>
      </c>
      <c r="B60" s="27"/>
      <c r="C60" s="9">
        <f>C59</f>
        <v>4.03</v>
      </c>
      <c r="D60" s="9">
        <f>D59</f>
        <v>3.0156999999999998</v>
      </c>
      <c r="E60" s="9">
        <f t="shared" si="0"/>
        <v>74.831265508684851</v>
      </c>
      <c r="F60" s="9">
        <f>F59</f>
        <v>229.21</v>
      </c>
      <c r="G60" s="9">
        <f>G59</f>
        <v>160.04060000000001</v>
      </c>
      <c r="H60" s="9">
        <f t="shared" si="1"/>
        <v>69.822695344880245</v>
      </c>
    </row>
    <row r="61" spans="1:8" s="10" customFormat="1" ht="15" customHeight="1">
      <c r="A61" s="27" t="s">
        <v>65</v>
      </c>
      <c r="B61" s="27"/>
      <c r="C61" s="9">
        <f>C50+C53+C58+C60</f>
        <v>50000</v>
      </c>
      <c r="D61" s="9">
        <f>D50+D53+D58+D60</f>
        <v>59789.08614687001</v>
      </c>
      <c r="E61" s="9">
        <f t="shared" si="0"/>
        <v>119.57817229374002</v>
      </c>
      <c r="F61" s="9">
        <f>F50+F53+F58+F60</f>
        <v>194220</v>
      </c>
      <c r="G61" s="9">
        <f>G50+G53+G58+G60</f>
        <v>174603.66065261801</v>
      </c>
      <c r="H61" s="9">
        <f t="shared" si="1"/>
        <v>89.899938550416024</v>
      </c>
    </row>
    <row r="62" spans="1:8" ht="15" customHeight="1">
      <c r="A62" s="27" t="s">
        <v>66</v>
      </c>
      <c r="B62" s="27"/>
      <c r="C62" s="7"/>
      <c r="D62" s="7"/>
      <c r="E62" s="7"/>
      <c r="F62" s="7"/>
      <c r="G62" s="7"/>
      <c r="H62" s="7"/>
    </row>
    <row r="63" spans="1:8" ht="15" customHeight="1">
      <c r="A63" s="16"/>
      <c r="B63" s="12" t="s">
        <v>67</v>
      </c>
      <c r="C63" s="7">
        <f>C50</f>
        <v>48075.24</v>
      </c>
      <c r="D63" s="7">
        <f t="shared" ref="D63:H63" si="2">D50</f>
        <v>56047.348446870004</v>
      </c>
      <c r="E63" s="7">
        <f t="shared" si="2"/>
        <v>116.58256609196337</v>
      </c>
      <c r="F63" s="7">
        <f t="shared" si="2"/>
        <v>157566.78</v>
      </c>
      <c r="G63" s="7">
        <f t="shared" si="2"/>
        <v>144129.05575261801</v>
      </c>
      <c r="H63" s="7">
        <f t="shared" si="2"/>
        <v>91.471727576471395</v>
      </c>
    </row>
    <row r="64" spans="1:8" ht="15" customHeight="1">
      <c r="A64" s="11"/>
      <c r="B64" s="12" t="s">
        <v>68</v>
      </c>
      <c r="C64" s="7">
        <f>C53</f>
        <v>658.93000000000006</v>
      </c>
      <c r="D64" s="7">
        <f t="shared" ref="D64:H64" si="3">D53</f>
        <v>1194.2420999999999</v>
      </c>
      <c r="E64" s="7">
        <f t="shared" si="3"/>
        <v>181.23960056455161</v>
      </c>
      <c r="F64" s="7">
        <f t="shared" si="3"/>
        <v>13891.170000000002</v>
      </c>
      <c r="G64" s="7">
        <f t="shared" si="3"/>
        <v>10289.808799999999</v>
      </c>
      <c r="H64" s="7">
        <f t="shared" si="3"/>
        <v>74.074457371121341</v>
      </c>
    </row>
    <row r="65" spans="1:8" ht="15" customHeight="1">
      <c r="A65" s="16"/>
      <c r="B65" s="12" t="s">
        <v>69</v>
      </c>
      <c r="C65" s="7">
        <f>C58</f>
        <v>1261.8</v>
      </c>
      <c r="D65" s="7">
        <f t="shared" ref="D65:H65" si="4">D58</f>
        <v>2544.4798999999998</v>
      </c>
      <c r="E65" s="7">
        <f t="shared" si="4"/>
        <v>201.6547709621176</v>
      </c>
      <c r="F65" s="7">
        <f t="shared" si="4"/>
        <v>22532.84</v>
      </c>
      <c r="G65" s="7">
        <f t="shared" si="4"/>
        <v>20024.755499999999</v>
      </c>
      <c r="H65" s="7">
        <f t="shared" si="4"/>
        <v>88.869203793219143</v>
      </c>
    </row>
    <row r="66" spans="1:8" ht="15" customHeight="1">
      <c r="A66" s="16"/>
      <c r="B66" s="12" t="s">
        <v>70</v>
      </c>
      <c r="C66" s="7">
        <f>C60</f>
        <v>4.03</v>
      </c>
      <c r="D66" s="7">
        <f t="shared" ref="D66:H67" si="5">D60</f>
        <v>3.0156999999999998</v>
      </c>
      <c r="E66" s="7">
        <f t="shared" si="5"/>
        <v>74.831265508684851</v>
      </c>
      <c r="F66" s="7">
        <f t="shared" si="5"/>
        <v>229.21</v>
      </c>
      <c r="G66" s="7">
        <f t="shared" si="5"/>
        <v>160.04060000000001</v>
      </c>
      <c r="H66" s="7">
        <f t="shared" si="5"/>
        <v>69.822695344880245</v>
      </c>
    </row>
    <row r="67" spans="1:8" s="10" customFormat="1" ht="15" customHeight="1">
      <c r="A67" s="27" t="s">
        <v>65</v>
      </c>
      <c r="B67" s="27"/>
      <c r="C67" s="9">
        <f>C61</f>
        <v>50000</v>
      </c>
      <c r="D67" s="9">
        <f t="shared" si="5"/>
        <v>59789.08614687001</v>
      </c>
      <c r="E67" s="9">
        <f t="shared" si="5"/>
        <v>119.57817229374002</v>
      </c>
      <c r="F67" s="9">
        <f t="shared" si="5"/>
        <v>194220</v>
      </c>
      <c r="G67" s="9">
        <f t="shared" si="5"/>
        <v>174603.66065261801</v>
      </c>
      <c r="H67" s="9">
        <f>H61</f>
        <v>89.899938550416024</v>
      </c>
    </row>
  </sheetData>
  <mergeCells count="15">
    <mergeCell ref="A61:B61"/>
    <mergeCell ref="A62:B62"/>
    <mergeCell ref="A67:B67"/>
    <mergeCell ref="A26:B26"/>
    <mergeCell ref="A49:B49"/>
    <mergeCell ref="A50:B50"/>
    <mergeCell ref="A53:B53"/>
    <mergeCell ref="A58:B58"/>
    <mergeCell ref="A60:B60"/>
    <mergeCell ref="A1:H1"/>
    <mergeCell ref="A2:H2"/>
    <mergeCell ref="A3:A4"/>
    <mergeCell ref="B3:B4"/>
    <mergeCell ref="C3:E3"/>
    <mergeCell ref="F3:H3"/>
  </mergeCells>
  <printOptions horizontalCentered="1"/>
  <pageMargins left="0.43307086614173229" right="0.23622047244094491" top="0.74803149606299213" bottom="0.55118110236220474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20.3</vt:lpstr>
      <vt:lpstr>'20.3'!Print_Area</vt:lpstr>
      <vt:lpstr>'20.3'!Print_Titles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NAGARAM_ANIL_BABU</dc:creator>
  <cp:lastModifiedBy>Valued Customer</cp:lastModifiedBy>
  <cp:lastPrinted>2019-03-06T11:45:00Z</cp:lastPrinted>
  <dcterms:created xsi:type="dcterms:W3CDTF">2018-09-15T11:08:37Z</dcterms:created>
  <dcterms:modified xsi:type="dcterms:W3CDTF">2019-03-06T11:45:01Z</dcterms:modified>
</cp:coreProperties>
</file>