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 Data\Sowmya\SLBC Meetings\2021-22\219\Portal Data_219\Banking Network_Banking Network Summary\"/>
    </mc:Choice>
  </mc:AlternateContent>
  <xr:revisionPtr revIDLastSave="0" documentId="13_ncr:1_{56BE1CD3-46DA-4EA4-8AA6-9BBA7DF4A3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.Branche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5" i="1"/>
  <c r="D46" i="1"/>
  <c r="D43" i="1"/>
  <c r="D25" i="1"/>
  <c r="D26" i="1"/>
  <c r="D28" i="1"/>
  <c r="D29" i="1"/>
  <c r="D30" i="1"/>
  <c r="D31" i="1"/>
  <c r="D33" i="1"/>
  <c r="D17" i="1"/>
  <c r="D5" i="1"/>
  <c r="D6" i="1"/>
  <c r="D7" i="1"/>
  <c r="D8" i="1"/>
  <c r="D9" i="1"/>
  <c r="D10" i="1"/>
  <c r="D11" i="1"/>
  <c r="D13" i="1"/>
  <c r="D14" i="1"/>
  <c r="D15" i="1"/>
  <c r="D4" i="1"/>
  <c r="C52" i="1"/>
  <c r="C49" i="1"/>
  <c r="C50" i="1"/>
  <c r="C48" i="1"/>
  <c r="C44" i="1"/>
  <c r="C45" i="1"/>
  <c r="C46" i="1"/>
  <c r="C43" i="1"/>
  <c r="C41" i="1"/>
  <c r="C36" i="1"/>
  <c r="C37" i="1"/>
  <c r="C38" i="1"/>
  <c r="C35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7" i="1"/>
  <c r="C5" i="1"/>
  <c r="C6" i="1"/>
  <c r="C7" i="1"/>
  <c r="C8" i="1"/>
  <c r="C9" i="1"/>
  <c r="C10" i="1"/>
  <c r="C11" i="1"/>
  <c r="C12" i="1"/>
  <c r="C13" i="1"/>
  <c r="C14" i="1"/>
  <c r="C15" i="1"/>
  <c r="C4" i="1"/>
  <c r="D57" i="1" l="1"/>
  <c r="C57" i="1"/>
  <c r="D55" i="1"/>
  <c r="D63" i="1" s="1"/>
  <c r="D51" i="1"/>
  <c r="C55" i="1"/>
  <c r="C51" i="1"/>
  <c r="C63" i="1" l="1"/>
  <c r="C47" i="1"/>
  <c r="C42" i="1"/>
  <c r="C39" i="1"/>
  <c r="C16" i="1"/>
  <c r="C40" i="1" l="1"/>
  <c r="C58" i="1" s="1"/>
  <c r="D47" i="1"/>
  <c r="D62" i="1" s="1"/>
  <c r="D42" i="1"/>
  <c r="D61" i="1" s="1"/>
  <c r="D39" i="1"/>
  <c r="D16" i="1"/>
  <c r="D40" i="1" l="1"/>
  <c r="D60" i="1" l="1"/>
  <c r="D64" i="1" s="1"/>
  <c r="D58" i="1"/>
  <c r="C61" i="1"/>
  <c r="C60" i="1" l="1"/>
  <c r="C62" i="1"/>
  <c r="C64" i="1" l="1"/>
</calcChain>
</file>

<file path=xl/sharedStrings.xml><?xml version="1.0" encoding="utf-8"?>
<sst xmlns="http://schemas.openxmlformats.org/spreadsheetml/2006/main" count="67" uniqueCount="66">
  <si>
    <t>SLBC of AP</t>
  </si>
  <si>
    <t>S.No</t>
  </si>
  <si>
    <t>Bank Type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</si>
  <si>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</si>
  <si>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</si>
  <si>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</si>
  <si>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</si>
  <si>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</si>
  <si>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</si>
  <si>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</si>
  <si>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</si>
  <si>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</si>
  <si>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</si>
  <si>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</si>
  <si>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</si>
  <si>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</si>
  <si>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</si>
  <si>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</si>
  <si>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</si>
  <si>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</si>
  <si>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</si>
  <si>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</t>
  </si>
  <si>
    <t>Dhana Laxmi Bank</t>
  </si>
  <si>
    <t>Equitas Small Finance Bank Ltd</t>
  </si>
  <si>
    <t>Federal Bank</t>
  </si>
  <si>
    <t>HDFC Bank Ltd</t>
  </si>
  <si>
    <t>ICICI Bank Ltd.</t>
  </si>
  <si>
    <t xml:space="preserve">IDBI </t>
  </si>
  <si>
    <t>IDFC Bank</t>
  </si>
  <si>
    <t>Indus Ind Bank</t>
  </si>
  <si>
    <t>Karnataka Bank</t>
  </si>
  <si>
    <t>Karur Vysya Bank</t>
  </si>
  <si>
    <t>KBS Local Area Bank</t>
  </si>
  <si>
    <t>Kotak Mahindra Bank</t>
  </si>
  <si>
    <t>RBL Bank</t>
  </si>
  <si>
    <t>South Indian Bank</t>
  </si>
  <si>
    <t>Tamilnad Mercantile Bank</t>
  </si>
  <si>
    <t>Yes Bank</t>
  </si>
  <si>
    <t>Private Sector Banks Total</t>
  </si>
  <si>
    <t>Commercial Banks Total</t>
  </si>
  <si>
    <t>AP State Co operative Bank</t>
  </si>
  <si>
    <t>Co-op. Banks Total</t>
  </si>
  <si>
    <t>APGVB</t>
  </si>
  <si>
    <t>APGB</t>
  </si>
  <si>
    <t>CGGB</t>
  </si>
  <si>
    <t>SGB</t>
  </si>
  <si>
    <t>RRB's  Total</t>
  </si>
  <si>
    <t>APSFC</t>
  </si>
  <si>
    <t>Others Total</t>
  </si>
  <si>
    <t>Grand Total</t>
  </si>
  <si>
    <t>CONSOLIDATION</t>
  </si>
  <si>
    <t>Commercial Banks</t>
  </si>
  <si>
    <t>Co operative Banks</t>
  </si>
  <si>
    <t>Regional Rural Banks</t>
  </si>
  <si>
    <t>Others</t>
  </si>
  <si>
    <t>Branches</t>
  </si>
  <si>
    <t>BCs</t>
  </si>
  <si>
    <t>Fincare Small Finance Bank</t>
  </si>
  <si>
    <t>ESAF Bank</t>
  </si>
  <si>
    <t>Airtel Payments Bank</t>
  </si>
  <si>
    <t>Fino Payments Bank</t>
  </si>
  <si>
    <t>India Post Payments bank</t>
  </si>
  <si>
    <t>Small Finance Banks Total</t>
  </si>
  <si>
    <t>Payments Banks Total</t>
  </si>
  <si>
    <t>DBS Bank (eLVB)</t>
  </si>
  <si>
    <t>Bank wise position 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</si>
</sst>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;#0;\-"/>
    <numFmt numFmtId="165" formatCode="0.00;[Red]0.00"/>
    <numFmt numFmtId="166" formatCode="[$-409]General"/>
    <numFmt numFmtId="167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name val="Century Gothic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5" fillId="0" borderId="0"/>
    <xf numFmtId="0" fontId="6" fillId="0" borderId="0"/>
    <xf numFmtId="166" fontId="7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10" fillId="0" borderId="0"/>
    <xf numFmtId="0" fontId="1" fillId="0" borderId="0"/>
    <xf numFmtId="0" fontId="9" fillId="0" borderId="0"/>
    <xf numFmtId="0" fontId="9" fillId="0" borderId="0"/>
    <xf numFmtId="167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164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wrapText="1"/>
    </xf>
    <xf numFmtId="164" fontId="4" fillId="0" borderId="0" xfId="0" applyNumberFormat="1" applyFont="1"/>
    <xf numFmtId="0" fontId="2" fillId="0" borderId="4" xfId="0" applyFont="1" applyBorder="1"/>
    <xf numFmtId="0" fontId="2" fillId="2" borderId="4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4" xfId="0" applyNumberFormat="1" applyFont="1" applyBorder="1"/>
    <xf numFmtId="0" fontId="2" fillId="0" borderId="4" xfId="0" applyNumberFormat="1" applyFont="1" applyBorder="1"/>
    <xf numFmtId="0" fontId="2" fillId="0" borderId="0" xfId="0" applyFont="1"/>
    <xf numFmtId="164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wrapText="1"/>
    </xf>
    <xf numFmtId="0" fontId="2" fillId="0" borderId="4" xfId="0" applyNumberFormat="1" applyFont="1" applyBorder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4" fillId="0" borderId="4" xfId="11" applyNumberFormat="1" applyFont="1" applyBorder="1" applyAlignment="1">
      <alignment horizontal="right" inden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6">
    <cellStyle name="Comma 2" xfId="15" xr:uid="{00000000-0005-0000-0000-000000000000}"/>
    <cellStyle name="Excel Built-in Normal" xfId="1" xr:uid="{00000000-0005-0000-0000-000001000000}"/>
    <cellStyle name="Excel Built-in Normal 2" xfId="2" xr:uid="{00000000-0005-0000-0000-000002000000}"/>
    <cellStyle name="Excel Built-in Normal 3" xfId="3" xr:uid="{00000000-0005-0000-0000-000003000000}"/>
    <cellStyle name="Normal" xfId="0" builtinId="0"/>
    <cellStyle name="Normal 15" xfId="4" xr:uid="{00000000-0005-0000-0000-000005000000}"/>
    <cellStyle name="Normal 17" xfId="5" xr:uid="{00000000-0005-0000-0000-000006000000}"/>
    <cellStyle name="Normal 2" xfId="6" xr:uid="{00000000-0005-0000-0000-000007000000}"/>
    <cellStyle name="Normal 2 10" xfId="7" xr:uid="{00000000-0005-0000-0000-000008000000}"/>
    <cellStyle name="Normal 2 2" xfId="8" xr:uid="{00000000-0005-0000-0000-000009000000}"/>
    <cellStyle name="Normal 2 2 2" xfId="9" xr:uid="{00000000-0005-0000-0000-00000A000000}"/>
    <cellStyle name="Normal 3" xfId="10" xr:uid="{00000000-0005-0000-0000-00000B000000}"/>
    <cellStyle name="Normal 3 2" xfId="11" xr:uid="{00000000-0005-0000-0000-00000C000000}"/>
    <cellStyle name="Normal 6 3" xfId="12" xr:uid="{00000000-0005-0000-0000-00000D000000}"/>
    <cellStyle name="Normal 7" xfId="13" xr:uid="{00000000-0005-0000-0000-00000E000000}"/>
    <cellStyle name="Normal 8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1-22/219/219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PS Ach"/>
      <sheetName val="17.ATL Disb"/>
      <sheetName val="18.Tot Ach"/>
      <sheetName val="19.DW Ach"/>
      <sheetName val="20.Weaker sct"/>
      <sheetName val="21.Doubling"/>
      <sheetName val="22.PMMY"/>
      <sheetName val="23. SUI"/>
      <sheetName val="24. PMFME"/>
      <sheetName val="25.PMSVAnidhi"/>
      <sheetName val="26.Agri Adv NPA"/>
      <sheetName val="27.Prio NPA"/>
      <sheetName val="28.NPS NPA"/>
      <sheetName val="29.Tot NPA"/>
      <sheetName val="30.AIF"/>
      <sheetName val="31. PMJDY"/>
      <sheetName val="32.APY"/>
      <sheetName val="33. SBY&amp;JBY"/>
      <sheetName val="34.Mitra"/>
      <sheetName val="35.ATM"/>
      <sheetName val="36.RSETI"/>
      <sheetName val="Consolidated"/>
      <sheetName val="Conso"/>
    </sheetNames>
    <sheetDataSet>
      <sheetData sheetId="0"/>
      <sheetData sheetId="1"/>
      <sheetData sheetId="2"/>
      <sheetData sheetId="3">
        <row r="4">
          <cell r="B4" t="str">
            <v>Bank of Baroda</v>
          </cell>
          <cell r="C4">
            <v>74</v>
          </cell>
          <cell r="D4">
            <v>68</v>
          </cell>
          <cell r="E4">
            <v>71</v>
          </cell>
          <cell r="F4">
            <v>27</v>
          </cell>
          <cell r="G4">
            <v>240</v>
          </cell>
        </row>
        <row r="5">
          <cell r="B5" t="str">
            <v>Bank of India</v>
          </cell>
          <cell r="C5">
            <v>34</v>
          </cell>
          <cell r="D5">
            <v>68</v>
          </cell>
          <cell r="E5">
            <v>40</v>
          </cell>
          <cell r="F5">
            <v>15</v>
          </cell>
          <cell r="G5">
            <v>157</v>
          </cell>
        </row>
        <row r="6">
          <cell r="B6" t="str">
            <v>Bank of Maharashtra</v>
          </cell>
          <cell r="C6">
            <v>3</v>
          </cell>
          <cell r="D6">
            <v>3</v>
          </cell>
          <cell r="E6">
            <v>16</v>
          </cell>
          <cell r="F6">
            <v>5</v>
          </cell>
          <cell r="G6">
            <v>27</v>
          </cell>
        </row>
        <row r="7">
          <cell r="B7" t="str">
            <v>Canara Bank</v>
          </cell>
          <cell r="C7">
            <v>262</v>
          </cell>
          <cell r="D7">
            <v>177</v>
          </cell>
          <cell r="E7">
            <v>138</v>
          </cell>
          <cell r="F7">
            <v>70</v>
          </cell>
          <cell r="G7">
            <v>647</v>
          </cell>
        </row>
        <row r="8">
          <cell r="B8" t="str">
            <v>Central Bank Of India</v>
          </cell>
          <cell r="C8">
            <v>32</v>
          </cell>
          <cell r="D8">
            <v>45</v>
          </cell>
          <cell r="E8">
            <v>34</v>
          </cell>
          <cell r="F8">
            <v>18</v>
          </cell>
          <cell r="G8">
            <v>129</v>
          </cell>
        </row>
        <row r="9">
          <cell r="B9" t="str">
            <v>Indian Bank</v>
          </cell>
          <cell r="C9">
            <v>107</v>
          </cell>
          <cell r="D9">
            <v>91</v>
          </cell>
          <cell r="E9">
            <v>96</v>
          </cell>
          <cell r="F9">
            <v>21</v>
          </cell>
          <cell r="G9">
            <v>315</v>
          </cell>
        </row>
        <row r="10">
          <cell r="B10" t="str">
            <v>Indian Overseas Bank</v>
          </cell>
          <cell r="C10">
            <v>43</v>
          </cell>
          <cell r="D10">
            <v>47</v>
          </cell>
          <cell r="E10">
            <v>44</v>
          </cell>
          <cell r="F10">
            <v>23</v>
          </cell>
          <cell r="G10">
            <v>157</v>
          </cell>
        </row>
        <row r="11">
          <cell r="B11" t="str">
            <v>Punjab National Bank</v>
          </cell>
          <cell r="C11">
            <v>22</v>
          </cell>
          <cell r="D11">
            <v>40</v>
          </cell>
          <cell r="E11">
            <v>67</v>
          </cell>
          <cell r="F11">
            <v>6</v>
          </cell>
          <cell r="G11">
            <v>135</v>
          </cell>
        </row>
        <row r="12">
          <cell r="B12" t="str">
            <v>Punjab &amp; Sind Bank</v>
          </cell>
          <cell r="E12">
            <v>2</v>
          </cell>
          <cell r="G12">
            <v>2</v>
          </cell>
        </row>
        <row r="13">
          <cell r="B13" t="str">
            <v>Uco Bank</v>
          </cell>
          <cell r="C13">
            <v>11</v>
          </cell>
          <cell r="D13">
            <v>7</v>
          </cell>
          <cell r="E13">
            <v>18</v>
          </cell>
          <cell r="F13">
            <v>7</v>
          </cell>
          <cell r="G13">
            <v>43</v>
          </cell>
        </row>
        <row r="14">
          <cell r="B14" t="str">
            <v>Union Bank of India</v>
          </cell>
          <cell r="C14">
            <v>443</v>
          </cell>
          <cell r="D14">
            <v>367</v>
          </cell>
          <cell r="E14">
            <v>250</v>
          </cell>
          <cell r="F14">
            <v>114</v>
          </cell>
          <cell r="G14">
            <v>1174</v>
          </cell>
        </row>
        <row r="15">
          <cell r="B15" t="str">
            <v>State Bank of India</v>
          </cell>
          <cell r="C15">
            <v>459</v>
          </cell>
          <cell r="D15">
            <v>468</v>
          </cell>
          <cell r="E15">
            <v>315</v>
          </cell>
          <cell r="F15">
            <v>156</v>
          </cell>
          <cell r="G15">
            <v>1398</v>
          </cell>
        </row>
        <row r="16">
          <cell r="C16">
            <v>1490</v>
          </cell>
          <cell r="D16">
            <v>1381</v>
          </cell>
          <cell r="E16">
            <v>1091</v>
          </cell>
          <cell r="F16">
            <v>462</v>
          </cell>
          <cell r="G16">
            <v>4424</v>
          </cell>
        </row>
        <row r="17">
          <cell r="B17" t="str">
            <v>Axis Bank</v>
          </cell>
          <cell r="C17">
            <v>29</v>
          </cell>
          <cell r="D17">
            <v>70</v>
          </cell>
          <cell r="E17">
            <v>54</v>
          </cell>
          <cell r="F17">
            <v>18</v>
          </cell>
          <cell r="G17">
            <v>171</v>
          </cell>
        </row>
        <row r="18">
          <cell r="B18" t="str">
            <v>Bandhan Bank</v>
          </cell>
          <cell r="E18">
            <v>9</v>
          </cell>
          <cell r="F18">
            <v>4</v>
          </cell>
          <cell r="G18">
            <v>13</v>
          </cell>
        </row>
        <row r="19">
          <cell r="B19" t="str">
            <v>Catholic Syrian Bank Ltd</v>
          </cell>
          <cell r="C19">
            <v>0</v>
          </cell>
          <cell r="D19">
            <v>4</v>
          </cell>
          <cell r="E19">
            <v>2</v>
          </cell>
          <cell r="F19">
            <v>0</v>
          </cell>
          <cell r="G19">
            <v>6</v>
          </cell>
        </row>
        <row r="20">
          <cell r="B20" t="str">
            <v>City Union Bank Ltd</v>
          </cell>
          <cell r="C20">
            <v>2</v>
          </cell>
          <cell r="D20">
            <v>8</v>
          </cell>
          <cell r="E20">
            <v>30</v>
          </cell>
          <cell r="F20">
            <v>5</v>
          </cell>
          <cell r="G20">
            <v>45</v>
          </cell>
        </row>
        <row r="21">
          <cell r="B21" t="str">
            <v>Coastal Local Area Bank</v>
          </cell>
          <cell r="C21">
            <v>11</v>
          </cell>
          <cell r="D21">
            <v>26</v>
          </cell>
          <cell r="E21">
            <v>13</v>
          </cell>
          <cell r="F21">
            <v>0</v>
          </cell>
          <cell r="G21">
            <v>50</v>
          </cell>
        </row>
        <row r="22">
          <cell r="B22" t="str">
            <v>DCB Bank</v>
          </cell>
          <cell r="C22">
            <v>1</v>
          </cell>
          <cell r="D22">
            <v>8</v>
          </cell>
          <cell r="E22">
            <v>9</v>
          </cell>
          <cell r="F22">
            <v>2</v>
          </cell>
          <cell r="G22">
            <v>20</v>
          </cell>
        </row>
        <row r="23">
          <cell r="B23" t="str">
            <v>Dhana Laxmi Bank</v>
          </cell>
          <cell r="C23">
            <v>0</v>
          </cell>
          <cell r="D23">
            <v>1</v>
          </cell>
          <cell r="E23">
            <v>7</v>
          </cell>
          <cell r="F23">
            <v>1</v>
          </cell>
          <cell r="G23">
            <v>9</v>
          </cell>
        </row>
        <row r="24">
          <cell r="B24" t="str">
            <v>Federal Bank</v>
          </cell>
          <cell r="C24">
            <v>9</v>
          </cell>
          <cell r="D24">
            <v>1</v>
          </cell>
          <cell r="E24">
            <v>13</v>
          </cell>
          <cell r="F24">
            <v>4</v>
          </cell>
          <cell r="G24">
            <v>27</v>
          </cell>
        </row>
        <row r="25">
          <cell r="B25" t="str">
            <v>HDFC Bank Ltd</v>
          </cell>
          <cell r="C25">
            <v>17</v>
          </cell>
          <cell r="D25">
            <v>98</v>
          </cell>
          <cell r="E25">
            <v>82</v>
          </cell>
          <cell r="F25">
            <v>56</v>
          </cell>
          <cell r="G25">
            <v>253</v>
          </cell>
        </row>
        <row r="26">
          <cell r="B26" t="str">
            <v>ICICI Bank Ltd.</v>
          </cell>
          <cell r="C26">
            <v>51</v>
          </cell>
          <cell r="D26">
            <v>65</v>
          </cell>
          <cell r="E26">
            <v>44</v>
          </cell>
          <cell r="F26">
            <v>20</v>
          </cell>
          <cell r="G26">
            <v>180</v>
          </cell>
        </row>
        <row r="27">
          <cell r="B27" t="str">
            <v xml:space="preserve">IDBI </v>
          </cell>
          <cell r="C27">
            <v>6</v>
          </cell>
          <cell r="D27">
            <v>15</v>
          </cell>
          <cell r="E27">
            <v>28</v>
          </cell>
          <cell r="F27">
            <v>7</v>
          </cell>
          <cell r="G27">
            <v>56</v>
          </cell>
        </row>
        <row r="28">
          <cell r="B28" t="str">
            <v>IDFC Bank</v>
          </cell>
          <cell r="C28">
            <v>2</v>
          </cell>
          <cell r="D28">
            <v>14</v>
          </cell>
          <cell r="E28">
            <v>14</v>
          </cell>
          <cell r="F28">
            <v>7</v>
          </cell>
          <cell r="G28">
            <v>37</v>
          </cell>
        </row>
        <row r="29">
          <cell r="B29" t="str">
            <v>Indus Ind Bank</v>
          </cell>
          <cell r="C29">
            <v>3</v>
          </cell>
          <cell r="D29">
            <v>18</v>
          </cell>
          <cell r="E29">
            <v>28</v>
          </cell>
          <cell r="F29">
            <v>15</v>
          </cell>
          <cell r="G29">
            <v>64</v>
          </cell>
        </row>
        <row r="30">
          <cell r="B30" t="str">
            <v>Karnataka Bank</v>
          </cell>
          <cell r="C30">
            <v>2</v>
          </cell>
          <cell r="D30">
            <v>7</v>
          </cell>
          <cell r="E30">
            <v>25</v>
          </cell>
          <cell r="F30">
            <v>7</v>
          </cell>
          <cell r="G30">
            <v>41</v>
          </cell>
        </row>
        <row r="31">
          <cell r="B31" t="str">
            <v>Karur Vysya Bank</v>
          </cell>
          <cell r="C31">
            <v>17</v>
          </cell>
          <cell r="D31">
            <v>53</v>
          </cell>
          <cell r="E31">
            <v>39</v>
          </cell>
          <cell r="F31">
            <v>16</v>
          </cell>
          <cell r="G31">
            <v>125</v>
          </cell>
        </row>
        <row r="32">
          <cell r="B32" t="str">
            <v>KBS Local Area Bank</v>
          </cell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2</v>
          </cell>
        </row>
        <row r="33">
          <cell r="B33" t="str">
            <v>Kotak Mahindra Bank</v>
          </cell>
          <cell r="C33">
            <v>30</v>
          </cell>
          <cell r="D33">
            <v>32</v>
          </cell>
          <cell r="E33">
            <v>33</v>
          </cell>
          <cell r="F33">
            <v>14</v>
          </cell>
          <cell r="G33">
            <v>109</v>
          </cell>
        </row>
        <row r="34">
          <cell r="B34" t="str">
            <v>Laxmi Vilas Bank</v>
          </cell>
          <cell r="C34">
            <v>15</v>
          </cell>
          <cell r="D34">
            <v>21</v>
          </cell>
          <cell r="E34">
            <v>26</v>
          </cell>
          <cell r="F34">
            <v>8</v>
          </cell>
          <cell r="G34">
            <v>70</v>
          </cell>
        </row>
        <row r="35">
          <cell r="B35" t="str">
            <v>RBL Bank</v>
          </cell>
          <cell r="C35">
            <v>3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</row>
        <row r="36">
          <cell r="B36" t="str">
            <v>South Indian Bank</v>
          </cell>
          <cell r="C36">
            <v>2</v>
          </cell>
          <cell r="D36">
            <v>5</v>
          </cell>
          <cell r="E36">
            <v>8</v>
          </cell>
          <cell r="F36">
            <v>4</v>
          </cell>
          <cell r="G36">
            <v>19</v>
          </cell>
        </row>
        <row r="37">
          <cell r="B37" t="str">
            <v>Tamilnad Mercantile Bank</v>
          </cell>
          <cell r="C37">
            <v>1</v>
          </cell>
          <cell r="D37">
            <v>10</v>
          </cell>
          <cell r="E37">
            <v>11</v>
          </cell>
          <cell r="F37">
            <v>4</v>
          </cell>
          <cell r="G37">
            <v>26</v>
          </cell>
        </row>
        <row r="38">
          <cell r="B38" t="str">
            <v>Yes Bank</v>
          </cell>
          <cell r="C38">
            <v>0</v>
          </cell>
          <cell r="D38">
            <v>0</v>
          </cell>
          <cell r="E38">
            <v>8</v>
          </cell>
          <cell r="F38">
            <v>8</v>
          </cell>
          <cell r="G38">
            <v>16</v>
          </cell>
        </row>
        <row r="39">
          <cell r="C39">
            <v>201</v>
          </cell>
          <cell r="D39">
            <v>458</v>
          </cell>
          <cell r="E39">
            <v>484</v>
          </cell>
          <cell r="F39">
            <v>202</v>
          </cell>
          <cell r="G39">
            <v>1345</v>
          </cell>
        </row>
        <row r="40">
          <cell r="C40">
            <v>1691</v>
          </cell>
          <cell r="D40">
            <v>1839</v>
          </cell>
          <cell r="E40">
            <v>1575</v>
          </cell>
          <cell r="F40">
            <v>664</v>
          </cell>
          <cell r="G40">
            <v>5769</v>
          </cell>
        </row>
        <row r="41">
          <cell r="B41" t="str">
            <v>AP State Co operative Bank</v>
          </cell>
          <cell r="C41">
            <v>174</v>
          </cell>
          <cell r="D41">
            <v>138</v>
          </cell>
          <cell r="E41">
            <v>121</v>
          </cell>
          <cell r="F41">
            <v>5</v>
          </cell>
          <cell r="G41">
            <v>438</v>
          </cell>
        </row>
        <row r="42">
          <cell r="C42">
            <v>174</v>
          </cell>
          <cell r="D42">
            <v>138</v>
          </cell>
          <cell r="E42">
            <v>121</v>
          </cell>
          <cell r="F42">
            <v>5</v>
          </cell>
          <cell r="G42">
            <v>438</v>
          </cell>
        </row>
        <row r="43">
          <cell r="B43" t="str">
            <v>APGVB</v>
          </cell>
          <cell r="C43">
            <v>187</v>
          </cell>
          <cell r="D43">
            <v>44</v>
          </cell>
          <cell r="E43">
            <v>15</v>
          </cell>
          <cell r="F43">
            <v>32</v>
          </cell>
          <cell r="G43">
            <v>278</v>
          </cell>
        </row>
        <row r="44">
          <cell r="B44" t="str">
            <v>APGB</v>
          </cell>
          <cell r="C44">
            <v>326</v>
          </cell>
          <cell r="D44">
            <v>144</v>
          </cell>
          <cell r="E44">
            <v>82</v>
          </cell>
          <cell r="F44">
            <v>0</v>
          </cell>
          <cell r="G44">
            <v>552</v>
          </cell>
        </row>
        <row r="45">
          <cell r="B45" t="str">
            <v>CGGB</v>
          </cell>
          <cell r="C45">
            <v>131</v>
          </cell>
          <cell r="D45">
            <v>76</v>
          </cell>
          <cell r="E45">
            <v>23</v>
          </cell>
          <cell r="F45">
            <v>0</v>
          </cell>
          <cell r="G45">
            <v>230</v>
          </cell>
        </row>
        <row r="46">
          <cell r="B46" t="str">
            <v>SGB</v>
          </cell>
          <cell r="C46">
            <v>162</v>
          </cell>
          <cell r="D46">
            <v>48</v>
          </cell>
          <cell r="E46">
            <v>19</v>
          </cell>
          <cell r="F46">
            <v>0</v>
          </cell>
          <cell r="G46">
            <v>229</v>
          </cell>
        </row>
        <row r="47">
          <cell r="C47">
            <v>806</v>
          </cell>
          <cell r="D47">
            <v>312</v>
          </cell>
          <cell r="E47">
            <v>139</v>
          </cell>
          <cell r="F47">
            <v>32</v>
          </cell>
          <cell r="G47">
            <v>1289</v>
          </cell>
        </row>
        <row r="48">
          <cell r="B48" t="str">
            <v>Equitas Small Finance Bank Ltd</v>
          </cell>
          <cell r="C48">
            <v>0</v>
          </cell>
          <cell r="D48">
            <v>1</v>
          </cell>
          <cell r="E48">
            <v>16</v>
          </cell>
          <cell r="F48">
            <v>5</v>
          </cell>
          <cell r="G48">
            <v>22</v>
          </cell>
        </row>
        <row r="49">
          <cell r="B49" t="str">
            <v>Fincare Small Finance Bank</v>
          </cell>
          <cell r="C49">
            <v>2</v>
          </cell>
          <cell r="D49">
            <v>35</v>
          </cell>
          <cell r="E49">
            <v>19</v>
          </cell>
          <cell r="F49">
            <v>3</v>
          </cell>
          <cell r="G49">
            <v>59</v>
          </cell>
        </row>
        <row r="50">
          <cell r="B50" t="str">
            <v>ESAF Bank</v>
          </cell>
          <cell r="E50">
            <v>1</v>
          </cell>
          <cell r="F50">
            <v>1</v>
          </cell>
          <cell r="G50">
            <v>2</v>
          </cell>
        </row>
        <row r="51">
          <cell r="C51">
            <v>2</v>
          </cell>
          <cell r="D51">
            <v>36</v>
          </cell>
          <cell r="E51">
            <v>36</v>
          </cell>
          <cell r="F51">
            <v>9</v>
          </cell>
          <cell r="G51">
            <v>83</v>
          </cell>
        </row>
        <row r="52">
          <cell r="B52" t="str">
            <v>Airtel Payments Bank</v>
          </cell>
          <cell r="G52">
            <v>0</v>
          </cell>
        </row>
        <row r="53">
          <cell r="B53" t="str">
            <v>Fino Payment Bank</v>
          </cell>
          <cell r="C53">
            <v>0</v>
          </cell>
          <cell r="D53">
            <v>0</v>
          </cell>
          <cell r="E53">
            <v>0</v>
          </cell>
          <cell r="F53">
            <v>1</v>
          </cell>
          <cell r="G53">
            <v>1</v>
          </cell>
        </row>
        <row r="54">
          <cell r="B54" t="str">
            <v>India Post payment Bank</v>
          </cell>
          <cell r="C54">
            <v>0</v>
          </cell>
          <cell r="D54">
            <v>0</v>
          </cell>
          <cell r="E54">
            <v>24</v>
          </cell>
          <cell r="F54">
            <v>0</v>
          </cell>
          <cell r="G54">
            <v>24</v>
          </cell>
        </row>
        <row r="55">
          <cell r="B55" t="str">
            <v>Payment Banks Total</v>
          </cell>
          <cell r="C55">
            <v>0</v>
          </cell>
          <cell r="D55">
            <v>0</v>
          </cell>
          <cell r="E55">
            <v>24</v>
          </cell>
          <cell r="F55">
            <v>1</v>
          </cell>
          <cell r="G55">
            <v>25</v>
          </cell>
        </row>
        <row r="56">
          <cell r="B56" t="str">
            <v>APSFC</v>
          </cell>
          <cell r="E56">
            <v>0</v>
          </cell>
          <cell r="F56">
            <v>13</v>
          </cell>
          <cell r="G56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Bank of Baroda</v>
          </cell>
          <cell r="C4">
            <v>657</v>
          </cell>
        </row>
        <row r="5">
          <cell r="B5" t="str">
            <v>Bank of India</v>
          </cell>
          <cell r="C5">
            <v>167</v>
          </cell>
        </row>
        <row r="6">
          <cell r="B6" t="str">
            <v>Bank of Maharashtra</v>
          </cell>
          <cell r="C6">
            <v>4</v>
          </cell>
        </row>
        <row r="7">
          <cell r="B7" t="str">
            <v>Canara Bank</v>
          </cell>
          <cell r="C7">
            <v>836</v>
          </cell>
        </row>
        <row r="8">
          <cell r="B8" t="str">
            <v>Central Bank Of India</v>
          </cell>
          <cell r="C8">
            <v>54</v>
          </cell>
        </row>
        <row r="9">
          <cell r="B9" t="str">
            <v>Indian Bank</v>
          </cell>
          <cell r="C9">
            <v>347</v>
          </cell>
        </row>
        <row r="10">
          <cell r="B10" t="str">
            <v>Indian Overseas Bank</v>
          </cell>
          <cell r="C10">
            <v>171</v>
          </cell>
        </row>
        <row r="11">
          <cell r="B11" t="str">
            <v>Punjab National Bank</v>
          </cell>
          <cell r="C11">
            <v>64</v>
          </cell>
        </row>
        <row r="12">
          <cell r="B12" t="str">
            <v>Uco Bank</v>
          </cell>
          <cell r="C12">
            <v>30</v>
          </cell>
        </row>
        <row r="13">
          <cell r="B13" t="str">
            <v>Union Bank of India</v>
          </cell>
          <cell r="C13">
            <v>2043</v>
          </cell>
        </row>
        <row r="14">
          <cell r="B14" t="str">
            <v>State Bank of India</v>
          </cell>
          <cell r="C14">
            <v>3041</v>
          </cell>
        </row>
        <row r="15">
          <cell r="C15">
            <v>7414</v>
          </cell>
        </row>
        <row r="16">
          <cell r="B16" t="str">
            <v>Axis Bank</v>
          </cell>
          <cell r="C16">
            <v>11</v>
          </cell>
        </row>
        <row r="17">
          <cell r="B17" t="str">
            <v>HDFC Bank Ltd</v>
          </cell>
          <cell r="C17">
            <v>402</v>
          </cell>
        </row>
        <row r="18">
          <cell r="B18" t="str">
            <v>ICICI Bank Ltd.</v>
          </cell>
          <cell r="C18">
            <v>314</v>
          </cell>
        </row>
        <row r="19">
          <cell r="B19" t="str">
            <v>IDFC Bank</v>
          </cell>
          <cell r="C19">
            <v>915</v>
          </cell>
        </row>
        <row r="20">
          <cell r="B20" t="str">
            <v>Indus Ind Bank</v>
          </cell>
          <cell r="C20">
            <v>2</v>
          </cell>
        </row>
        <row r="21">
          <cell r="B21" t="str">
            <v>Karnataka Bank</v>
          </cell>
          <cell r="C21">
            <v>11</v>
          </cell>
        </row>
        <row r="22">
          <cell r="B22" t="str">
            <v>Karur Vysya Bank</v>
          </cell>
          <cell r="C22">
            <v>9</v>
          </cell>
        </row>
        <row r="23">
          <cell r="B23" t="str">
            <v>Kotak Mahindra Bank</v>
          </cell>
          <cell r="C23">
            <v>81</v>
          </cell>
        </row>
        <row r="24">
          <cell r="C24">
            <v>1745</v>
          </cell>
        </row>
        <row r="25">
          <cell r="C25">
            <v>9159</v>
          </cell>
        </row>
        <row r="26">
          <cell r="B26" t="str">
            <v>APGVB</v>
          </cell>
          <cell r="C26">
            <v>1177</v>
          </cell>
        </row>
        <row r="27">
          <cell r="B27" t="str">
            <v>APGB</v>
          </cell>
          <cell r="C27">
            <v>995</v>
          </cell>
        </row>
        <row r="28">
          <cell r="B28" t="str">
            <v>CGGB</v>
          </cell>
          <cell r="C28">
            <v>249</v>
          </cell>
        </row>
        <row r="29">
          <cell r="B29" t="str">
            <v>SGB</v>
          </cell>
          <cell r="C29">
            <v>299</v>
          </cell>
        </row>
        <row r="30">
          <cell r="C30">
            <v>2720</v>
          </cell>
        </row>
        <row r="31">
          <cell r="B31" t="str">
            <v>Airtel Payment Bank</v>
          </cell>
          <cell r="C31">
            <v>10062</v>
          </cell>
        </row>
        <row r="32">
          <cell r="B32" t="str">
            <v>Fino Payment Bank</v>
          </cell>
          <cell r="C32">
            <v>6835</v>
          </cell>
        </row>
        <row r="33">
          <cell r="B33" t="str">
            <v>India Post payment Bank</v>
          </cell>
          <cell r="C33">
            <v>9519</v>
          </cell>
        </row>
      </sheetData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showGridLines="0" tabSelected="1" zoomScaleNormal="100" workbookViewId="0">
      <selection activeCell="G7" sqref="G7"/>
    </sheetView>
  </sheetViews>
  <sheetFormatPr defaultRowHeight="13.5" x14ac:dyDescent="0.25"/>
  <cols>
    <col min="1" max="1" width="4.7109375" style="14" bestFit="1" customWidth="1"/>
    <col min="2" max="2" width="26" style="1" bestFit="1" customWidth="1"/>
    <col min="3" max="3" width="18.140625" style="1" customWidth="1"/>
    <col min="4" max="4" width="25.42578125" style="1" customWidth="1"/>
    <col min="5" max="12" width="9" style="1" customWidth="1"/>
    <col min="13" max="16384" width="9.140625" style="1"/>
  </cols>
  <sheetData>
    <row r="1" spans="1:4" x14ac:dyDescent="0.25">
      <c r="A1" s="33" t="s">
        <v>0</v>
      </c>
      <c r="B1" s="34"/>
      <c r="C1" s="34"/>
      <c r="D1" s="34"/>
    </row>
    <row r="2" spans="1:4" s="2" customFormat="1" ht="21" customHeight="1" x14ac:dyDescent="0.25">
      <c r="A2" s="24" t="s">
        <v>65</v>
      </c>
      <c r="B2" s="25"/>
      <c r="C2" s="25"/>
      <c r="D2" s="25"/>
    </row>
    <row r="3" spans="1:4" x14ac:dyDescent="0.25">
      <c r="A3" s="3" t="s">
        <v>1</v>
      </c>
      <c r="B3" s="3" t="s">
        <v>2</v>
      </c>
      <c r="C3" s="3" t="s">
        <v>55</v>
      </c>
      <c r="D3" s="7" t="s">
        <v>56</v>
      </c>
    </row>
    <row r="4" spans="1:4" x14ac:dyDescent="0.25">
      <c r="A4" s="4">
        <v>1</v>
      </c>
      <c r="B4" s="5" t="s">
        <v>3</v>
      </c>
      <c r="C4" s="15">
        <f>VLOOKUP(B4,'[1]1.Branches'!$B$4:$G$56,6,0)</f>
        <v>240</v>
      </c>
      <c r="D4" s="6">
        <f>VLOOKUP(B4,'[1]34.Mitra'!$B$4:$C$33,2,0)</f>
        <v>657</v>
      </c>
    </row>
    <row r="5" spans="1:4" x14ac:dyDescent="0.25">
      <c r="A5" s="4">
        <v>2</v>
      </c>
      <c r="B5" s="5" t="s">
        <v>4</v>
      </c>
      <c r="C5" s="20">
        <f>VLOOKUP(B5,'[1]1.Branches'!$B$4:$G$56,6,0)</f>
        <v>157</v>
      </c>
      <c r="D5" s="20">
        <f>VLOOKUP(B5,'[1]34.Mitra'!$B$4:$C$33,2,0)</f>
        <v>167</v>
      </c>
    </row>
    <row r="6" spans="1:4" x14ac:dyDescent="0.25">
      <c r="A6" s="4">
        <v>3</v>
      </c>
      <c r="B6" s="5" t="s">
        <v>5</v>
      </c>
      <c r="C6" s="20">
        <f>VLOOKUP(B6,'[1]1.Branches'!$B$4:$G$56,6,0)</f>
        <v>27</v>
      </c>
      <c r="D6" s="20">
        <f>VLOOKUP(B6,'[1]34.Mitra'!$B$4:$C$33,2,0)</f>
        <v>4</v>
      </c>
    </row>
    <row r="7" spans="1:4" x14ac:dyDescent="0.25">
      <c r="A7" s="4">
        <v>4</v>
      </c>
      <c r="B7" s="5" t="s">
        <v>6</v>
      </c>
      <c r="C7" s="20">
        <f>VLOOKUP(B7,'[1]1.Branches'!$B$4:$G$56,6,0)</f>
        <v>647</v>
      </c>
      <c r="D7" s="20">
        <f>VLOOKUP(B7,'[1]34.Mitra'!$B$4:$C$33,2,0)</f>
        <v>836</v>
      </c>
    </row>
    <row r="8" spans="1:4" x14ac:dyDescent="0.25">
      <c r="A8" s="4">
        <v>5</v>
      </c>
      <c r="B8" s="5" t="s">
        <v>7</v>
      </c>
      <c r="C8" s="20">
        <f>VLOOKUP(B8,'[1]1.Branches'!$B$4:$G$56,6,0)</f>
        <v>129</v>
      </c>
      <c r="D8" s="20">
        <f>VLOOKUP(B8,'[1]34.Mitra'!$B$4:$C$33,2,0)</f>
        <v>54</v>
      </c>
    </row>
    <row r="9" spans="1:4" x14ac:dyDescent="0.25">
      <c r="A9" s="4">
        <v>6</v>
      </c>
      <c r="B9" s="5" t="s">
        <v>8</v>
      </c>
      <c r="C9" s="20">
        <f>VLOOKUP(B9,'[1]1.Branches'!$B$4:$G$56,6,0)</f>
        <v>315</v>
      </c>
      <c r="D9" s="20">
        <f>VLOOKUP(B9,'[1]34.Mitra'!$B$4:$C$33,2,0)</f>
        <v>347</v>
      </c>
    </row>
    <row r="10" spans="1:4" x14ac:dyDescent="0.25">
      <c r="A10" s="4">
        <v>7</v>
      </c>
      <c r="B10" s="5" t="s">
        <v>9</v>
      </c>
      <c r="C10" s="20">
        <f>VLOOKUP(B10,'[1]1.Branches'!$B$4:$G$56,6,0)</f>
        <v>157</v>
      </c>
      <c r="D10" s="20">
        <f>VLOOKUP(B10,'[1]34.Mitra'!$B$4:$C$33,2,0)</f>
        <v>171</v>
      </c>
    </row>
    <row r="11" spans="1:4" x14ac:dyDescent="0.25">
      <c r="A11" s="4">
        <v>8</v>
      </c>
      <c r="B11" s="5" t="s">
        <v>10</v>
      </c>
      <c r="C11" s="20">
        <f>VLOOKUP(B11,'[1]1.Branches'!$B$4:$G$56,6,0)</f>
        <v>135</v>
      </c>
      <c r="D11" s="20">
        <f>VLOOKUP(B11,'[1]34.Mitra'!$B$4:$C$33,2,0)</f>
        <v>64</v>
      </c>
    </row>
    <row r="12" spans="1:4" x14ac:dyDescent="0.25">
      <c r="A12" s="4">
        <v>9</v>
      </c>
      <c r="B12" s="5" t="s">
        <v>11</v>
      </c>
      <c r="C12" s="20">
        <f>VLOOKUP(B12,'[1]1.Branches'!$B$4:$G$56,6,0)</f>
        <v>2</v>
      </c>
      <c r="D12" s="20">
        <v>0</v>
      </c>
    </row>
    <row r="13" spans="1:4" x14ac:dyDescent="0.25">
      <c r="A13" s="4">
        <v>10</v>
      </c>
      <c r="B13" s="5" t="s">
        <v>12</v>
      </c>
      <c r="C13" s="20">
        <f>VLOOKUP(B13,'[1]1.Branches'!$B$4:$G$56,6,0)</f>
        <v>43</v>
      </c>
      <c r="D13" s="20">
        <f>VLOOKUP(B13,'[1]34.Mitra'!$B$4:$C$33,2,0)</f>
        <v>30</v>
      </c>
    </row>
    <row r="14" spans="1:4" x14ac:dyDescent="0.25">
      <c r="A14" s="4">
        <v>11</v>
      </c>
      <c r="B14" s="5" t="s">
        <v>13</v>
      </c>
      <c r="C14" s="20">
        <f>VLOOKUP(B14,'[1]1.Branches'!$B$4:$G$56,6,0)</f>
        <v>1174</v>
      </c>
      <c r="D14" s="20">
        <f>VLOOKUP(B14,'[1]34.Mitra'!$B$4:$C$33,2,0)</f>
        <v>2043</v>
      </c>
    </row>
    <row r="15" spans="1:4" x14ac:dyDescent="0.25">
      <c r="A15" s="4">
        <v>12</v>
      </c>
      <c r="B15" s="5" t="s">
        <v>14</v>
      </c>
      <c r="C15" s="20">
        <f>VLOOKUP(B15,'[1]1.Branches'!$B$4:$G$56,6,0)</f>
        <v>1398</v>
      </c>
      <c r="D15" s="20">
        <f>VLOOKUP(B15,'[1]34.Mitra'!$B$4:$C$33,2,0)</f>
        <v>3041</v>
      </c>
    </row>
    <row r="16" spans="1:4" x14ac:dyDescent="0.25">
      <c r="A16" s="26" t="s">
        <v>15</v>
      </c>
      <c r="B16" s="26"/>
      <c r="C16" s="8">
        <f>SUM(C4:C15)</f>
        <v>4424</v>
      </c>
      <c r="D16" s="8">
        <f>SUM(D4:D15)</f>
        <v>7414</v>
      </c>
    </row>
    <row r="17" spans="1:4" x14ac:dyDescent="0.25">
      <c r="A17" s="9">
        <v>13</v>
      </c>
      <c r="B17" s="10" t="s">
        <v>16</v>
      </c>
      <c r="C17" s="20">
        <f>VLOOKUP(B17,'[1]1.Branches'!$B$4:$G$56,6,0)</f>
        <v>171</v>
      </c>
      <c r="D17" s="20">
        <f>VLOOKUP(B17,'[1]34.Mitra'!$B$4:$C$33,2,0)</f>
        <v>11</v>
      </c>
    </row>
    <row r="18" spans="1:4" x14ac:dyDescent="0.25">
      <c r="A18" s="9">
        <v>14</v>
      </c>
      <c r="B18" s="10" t="s">
        <v>17</v>
      </c>
      <c r="C18" s="20">
        <f>VLOOKUP(B18,'[1]1.Branches'!$B$4:$G$56,6,0)</f>
        <v>13</v>
      </c>
      <c r="D18" s="20"/>
    </row>
    <row r="19" spans="1:4" x14ac:dyDescent="0.25">
      <c r="A19" s="9">
        <v>15</v>
      </c>
      <c r="B19" s="10" t="s">
        <v>18</v>
      </c>
      <c r="C19" s="20">
        <f>VLOOKUP(B19,'[1]1.Branches'!$B$4:$G$56,6,0)</f>
        <v>6</v>
      </c>
      <c r="D19" s="20"/>
    </row>
    <row r="20" spans="1:4" x14ac:dyDescent="0.25">
      <c r="A20" s="18">
        <v>16</v>
      </c>
      <c r="B20" s="10" t="s">
        <v>19</v>
      </c>
      <c r="C20" s="20">
        <f>VLOOKUP(B20,'[1]1.Branches'!$B$4:$G$56,6,0)</f>
        <v>45</v>
      </c>
      <c r="D20" s="20"/>
    </row>
    <row r="21" spans="1:4" x14ac:dyDescent="0.25">
      <c r="A21" s="18">
        <v>17</v>
      </c>
      <c r="B21" s="10" t="s">
        <v>20</v>
      </c>
      <c r="C21" s="20">
        <f>VLOOKUP(B21,'[1]1.Branches'!$B$4:$G$56,6,0)</f>
        <v>50</v>
      </c>
      <c r="D21" s="20"/>
    </row>
    <row r="22" spans="1:4" x14ac:dyDescent="0.25">
      <c r="A22" s="18">
        <v>18</v>
      </c>
      <c r="B22" s="10" t="s">
        <v>21</v>
      </c>
      <c r="C22" s="20">
        <f>VLOOKUP(B22,'[1]1.Branches'!$B$4:$G$56,6,0)</f>
        <v>20</v>
      </c>
      <c r="D22" s="20"/>
    </row>
    <row r="23" spans="1:4" x14ac:dyDescent="0.25">
      <c r="A23" s="18">
        <v>19</v>
      </c>
      <c r="B23" s="10" t="s">
        <v>22</v>
      </c>
      <c r="C23" s="20">
        <f>VLOOKUP(B23,'[1]1.Branches'!$B$4:$G$56,6,0)</f>
        <v>9</v>
      </c>
      <c r="D23" s="20"/>
    </row>
    <row r="24" spans="1:4" ht="12.75" customHeight="1" x14ac:dyDescent="0.25">
      <c r="A24" s="18">
        <v>20</v>
      </c>
      <c r="B24" s="10" t="s">
        <v>24</v>
      </c>
      <c r="C24" s="20">
        <f>VLOOKUP(B24,'[1]1.Branches'!$B$4:$G$56,6,0)</f>
        <v>27</v>
      </c>
      <c r="D24" s="20"/>
    </row>
    <row r="25" spans="1:4" x14ac:dyDescent="0.25">
      <c r="A25" s="18">
        <v>21</v>
      </c>
      <c r="B25" s="10" t="s">
        <v>25</v>
      </c>
      <c r="C25" s="20">
        <f>VLOOKUP(B25,'[1]1.Branches'!$B$4:$G$56,6,0)</f>
        <v>253</v>
      </c>
      <c r="D25" s="20">
        <f>VLOOKUP(B25,'[1]34.Mitra'!$B$4:$C$33,2,0)</f>
        <v>402</v>
      </c>
    </row>
    <row r="26" spans="1:4" x14ac:dyDescent="0.25">
      <c r="A26" s="18">
        <v>22</v>
      </c>
      <c r="B26" s="10" t="s">
        <v>26</v>
      </c>
      <c r="C26" s="20">
        <f>VLOOKUP(B26,'[1]1.Branches'!$B$4:$G$56,6,0)</f>
        <v>180</v>
      </c>
      <c r="D26" s="20">
        <f>VLOOKUP(B26,'[1]34.Mitra'!$B$4:$C$33,2,0)</f>
        <v>314</v>
      </c>
    </row>
    <row r="27" spans="1:4" x14ac:dyDescent="0.25">
      <c r="A27" s="18">
        <v>23</v>
      </c>
      <c r="B27" s="10" t="s">
        <v>27</v>
      </c>
      <c r="C27" s="20">
        <f>VLOOKUP(B27,'[1]1.Branches'!$B$4:$G$56,6,0)</f>
        <v>56</v>
      </c>
      <c r="D27" s="20"/>
    </row>
    <row r="28" spans="1:4" x14ac:dyDescent="0.25">
      <c r="A28" s="18">
        <v>24</v>
      </c>
      <c r="B28" s="10" t="s">
        <v>28</v>
      </c>
      <c r="C28" s="20">
        <f>VLOOKUP(B28,'[1]1.Branches'!$B$4:$G$56,6,0)</f>
        <v>37</v>
      </c>
      <c r="D28" s="20">
        <f>VLOOKUP(B28,'[1]34.Mitra'!$B$4:$C$33,2,0)</f>
        <v>915</v>
      </c>
    </row>
    <row r="29" spans="1:4" x14ac:dyDescent="0.25">
      <c r="A29" s="18">
        <v>25</v>
      </c>
      <c r="B29" s="10" t="s">
        <v>29</v>
      </c>
      <c r="C29" s="20">
        <f>VLOOKUP(B29,'[1]1.Branches'!$B$4:$G$56,6,0)</f>
        <v>64</v>
      </c>
      <c r="D29" s="20">
        <f>VLOOKUP(B29,'[1]34.Mitra'!$B$4:$C$33,2,0)</f>
        <v>2</v>
      </c>
    </row>
    <row r="30" spans="1:4" x14ac:dyDescent="0.25">
      <c r="A30" s="18">
        <v>26</v>
      </c>
      <c r="B30" s="10" t="s">
        <v>30</v>
      </c>
      <c r="C30" s="20">
        <f>VLOOKUP(B30,'[1]1.Branches'!$B$4:$G$56,6,0)</f>
        <v>41</v>
      </c>
      <c r="D30" s="20">
        <f>VLOOKUP(B30,'[1]34.Mitra'!$B$4:$C$33,2,0)</f>
        <v>11</v>
      </c>
    </row>
    <row r="31" spans="1:4" x14ac:dyDescent="0.25">
      <c r="A31" s="18">
        <v>27</v>
      </c>
      <c r="B31" s="10" t="s">
        <v>31</v>
      </c>
      <c r="C31" s="20">
        <f>VLOOKUP(B31,'[1]1.Branches'!$B$4:$G$56,6,0)</f>
        <v>125</v>
      </c>
      <c r="D31" s="20">
        <f>VLOOKUP(B31,'[1]34.Mitra'!$B$4:$C$33,2,0)</f>
        <v>9</v>
      </c>
    </row>
    <row r="32" spans="1:4" x14ac:dyDescent="0.25">
      <c r="A32" s="18">
        <v>28</v>
      </c>
      <c r="B32" s="11" t="s">
        <v>32</v>
      </c>
      <c r="C32" s="20">
        <f>VLOOKUP(B32,'[1]1.Branches'!$B$4:$G$56,6,0)</f>
        <v>2</v>
      </c>
      <c r="D32" s="20"/>
    </row>
    <row r="33" spans="1:4" x14ac:dyDescent="0.25">
      <c r="A33" s="18">
        <v>29</v>
      </c>
      <c r="B33" s="10" t="s">
        <v>33</v>
      </c>
      <c r="C33" s="20">
        <f>VLOOKUP(B33,'[1]1.Branches'!$B$4:$G$56,6,0)</f>
        <v>109</v>
      </c>
      <c r="D33" s="20">
        <f>VLOOKUP(B33,'[1]34.Mitra'!$B$4:$C$33,2,0)</f>
        <v>81</v>
      </c>
    </row>
    <row r="34" spans="1:4" x14ac:dyDescent="0.25">
      <c r="A34" s="18">
        <v>30</v>
      </c>
      <c r="B34" s="10" t="s">
        <v>64</v>
      </c>
      <c r="C34" s="16">
        <v>70</v>
      </c>
      <c r="D34" s="20"/>
    </row>
    <row r="35" spans="1:4" x14ac:dyDescent="0.25">
      <c r="A35" s="18">
        <v>31</v>
      </c>
      <c r="B35" s="10" t="s">
        <v>34</v>
      </c>
      <c r="C35" s="20">
        <f>VLOOKUP(B35,'[1]1.Branches'!$B$4:$G$56,6,0)</f>
        <v>6</v>
      </c>
      <c r="D35" s="20"/>
    </row>
    <row r="36" spans="1:4" x14ac:dyDescent="0.25">
      <c r="A36" s="18">
        <v>32</v>
      </c>
      <c r="B36" s="10" t="s">
        <v>35</v>
      </c>
      <c r="C36" s="20">
        <f>VLOOKUP(B36,'[1]1.Branches'!$B$4:$G$56,6,0)</f>
        <v>19</v>
      </c>
      <c r="D36" s="20"/>
    </row>
    <row r="37" spans="1:4" x14ac:dyDescent="0.25">
      <c r="A37" s="18">
        <v>33</v>
      </c>
      <c r="B37" s="10" t="s">
        <v>36</v>
      </c>
      <c r="C37" s="20">
        <f>VLOOKUP(B37,'[1]1.Branches'!$B$4:$G$56,6,0)</f>
        <v>26</v>
      </c>
      <c r="D37" s="20"/>
    </row>
    <row r="38" spans="1:4" x14ac:dyDescent="0.25">
      <c r="A38" s="18">
        <v>34</v>
      </c>
      <c r="B38" s="10" t="s">
        <v>37</v>
      </c>
      <c r="C38" s="20">
        <f>VLOOKUP(B38,'[1]1.Branches'!$B$4:$G$56,6,0)</f>
        <v>16</v>
      </c>
      <c r="D38" s="20"/>
    </row>
    <row r="39" spans="1:4" x14ac:dyDescent="0.25">
      <c r="A39" s="22" t="s">
        <v>38</v>
      </c>
      <c r="B39" s="27"/>
      <c r="C39" s="8">
        <f>SUM(C17:C38)</f>
        <v>1345</v>
      </c>
      <c r="D39" s="8">
        <f>SUM(D17:D38)</f>
        <v>1745</v>
      </c>
    </row>
    <row r="40" spans="1:4" x14ac:dyDescent="0.25">
      <c r="A40" s="21" t="s">
        <v>39</v>
      </c>
      <c r="B40" s="21"/>
      <c r="C40" s="8">
        <f>C16+C39</f>
        <v>5769</v>
      </c>
      <c r="D40" s="8">
        <f>D16+D39</f>
        <v>9159</v>
      </c>
    </row>
    <row r="41" spans="1:4" x14ac:dyDescent="0.25">
      <c r="A41" s="4">
        <v>35</v>
      </c>
      <c r="B41" s="12" t="s">
        <v>40</v>
      </c>
      <c r="C41" s="20">
        <f>VLOOKUP(B41,'[1]1.Branches'!$B$4:$G$56,6,0)</f>
        <v>438</v>
      </c>
      <c r="D41" s="6"/>
    </row>
    <row r="42" spans="1:4" x14ac:dyDescent="0.25">
      <c r="A42" s="29" t="s">
        <v>41</v>
      </c>
      <c r="B42" s="29"/>
      <c r="C42" s="13">
        <f>C41</f>
        <v>438</v>
      </c>
      <c r="D42" s="13">
        <f>D41</f>
        <v>0</v>
      </c>
    </row>
    <row r="43" spans="1:4" x14ac:dyDescent="0.25">
      <c r="A43" s="4">
        <v>36</v>
      </c>
      <c r="B43" s="5" t="s">
        <v>42</v>
      </c>
      <c r="C43" s="20">
        <f>VLOOKUP(B43,'[1]1.Branches'!$B$4:$G$56,6,0)</f>
        <v>278</v>
      </c>
      <c r="D43" s="20">
        <f>VLOOKUP(B43,'[1]34.Mitra'!$B$4:$C$33,2,0)</f>
        <v>1177</v>
      </c>
    </row>
    <row r="44" spans="1:4" x14ac:dyDescent="0.25">
      <c r="A44" s="4">
        <v>37</v>
      </c>
      <c r="B44" s="5" t="s">
        <v>43</v>
      </c>
      <c r="C44" s="20">
        <f>VLOOKUP(B44,'[1]1.Branches'!$B$4:$G$56,6,0)</f>
        <v>552</v>
      </c>
      <c r="D44" s="20">
        <f>VLOOKUP(B44,'[1]34.Mitra'!$B$4:$C$33,2,0)</f>
        <v>995</v>
      </c>
    </row>
    <row r="45" spans="1:4" x14ac:dyDescent="0.25">
      <c r="A45" s="4">
        <v>38</v>
      </c>
      <c r="B45" s="5" t="s">
        <v>44</v>
      </c>
      <c r="C45" s="20">
        <f>VLOOKUP(B45,'[1]1.Branches'!$B$4:$G$56,6,0)</f>
        <v>230</v>
      </c>
      <c r="D45" s="20">
        <f>VLOOKUP(B45,'[1]34.Mitra'!$B$4:$C$33,2,0)</f>
        <v>249</v>
      </c>
    </row>
    <row r="46" spans="1:4" x14ac:dyDescent="0.25">
      <c r="A46" s="4">
        <v>39</v>
      </c>
      <c r="B46" s="5" t="s">
        <v>45</v>
      </c>
      <c r="C46" s="20">
        <f>VLOOKUP(B46,'[1]1.Branches'!$B$4:$G$56,6,0)</f>
        <v>229</v>
      </c>
      <c r="D46" s="20">
        <f>VLOOKUP(B46,'[1]34.Mitra'!$B$4:$C$33,2,0)</f>
        <v>299</v>
      </c>
    </row>
    <row r="47" spans="1:4" x14ac:dyDescent="0.25">
      <c r="A47" s="26" t="s">
        <v>46</v>
      </c>
      <c r="B47" s="26"/>
      <c r="C47" s="13">
        <f>SUM(C43:C46)</f>
        <v>1289</v>
      </c>
      <c r="D47" s="13">
        <f>SUM(D43:D46)</f>
        <v>2720</v>
      </c>
    </row>
    <row r="48" spans="1:4" ht="16.5" customHeight="1" x14ac:dyDescent="0.25">
      <c r="A48" s="9">
        <v>40</v>
      </c>
      <c r="B48" s="10" t="s">
        <v>23</v>
      </c>
      <c r="C48" s="20">
        <f>VLOOKUP(B48,'[1]1.Branches'!$B$4:$G$56,6,0)</f>
        <v>22</v>
      </c>
      <c r="D48" s="6"/>
    </row>
    <row r="49" spans="1:4" s="17" customFormat="1" x14ac:dyDescent="0.25">
      <c r="A49" s="18">
        <v>41</v>
      </c>
      <c r="B49" s="19" t="s">
        <v>57</v>
      </c>
      <c r="C49" s="20">
        <f>VLOOKUP(B49,'[1]1.Branches'!$B$4:$G$56,6,0)</f>
        <v>59</v>
      </c>
      <c r="D49" s="20"/>
    </row>
    <row r="50" spans="1:4" s="17" customFormat="1" x14ac:dyDescent="0.25">
      <c r="A50" s="18">
        <v>42</v>
      </c>
      <c r="B50" s="19" t="s">
        <v>58</v>
      </c>
      <c r="C50" s="20">
        <f>VLOOKUP(B50,'[1]1.Branches'!$B$4:$G$56,6,0)</f>
        <v>2</v>
      </c>
      <c r="D50" s="20"/>
    </row>
    <row r="51" spans="1:4" s="17" customFormat="1" x14ac:dyDescent="0.25">
      <c r="A51" s="22" t="s">
        <v>62</v>
      </c>
      <c r="B51" s="27"/>
      <c r="C51" s="13">
        <f>SUM(C48:C50)</f>
        <v>83</v>
      </c>
      <c r="D51" s="13">
        <f>SUM(D48:D50)</f>
        <v>0</v>
      </c>
    </row>
    <row r="52" spans="1:4" s="17" customFormat="1" x14ac:dyDescent="0.25">
      <c r="A52" s="18">
        <v>43</v>
      </c>
      <c r="B52" s="19" t="s">
        <v>59</v>
      </c>
      <c r="C52" s="20">
        <f>VLOOKUP(B52,'[1]1.Branches'!$B$4:$G$56,6,0)</f>
        <v>0</v>
      </c>
      <c r="D52" s="32">
        <v>10062</v>
      </c>
    </row>
    <row r="53" spans="1:4" s="17" customFormat="1" x14ac:dyDescent="0.25">
      <c r="A53" s="18">
        <v>44</v>
      </c>
      <c r="B53" s="19" t="s">
        <v>60</v>
      </c>
      <c r="C53" s="20">
        <v>1</v>
      </c>
      <c r="D53" s="32">
        <v>6835</v>
      </c>
    </row>
    <row r="54" spans="1:4" s="17" customFormat="1" x14ac:dyDescent="0.25">
      <c r="A54" s="18">
        <v>45</v>
      </c>
      <c r="B54" s="19" t="s">
        <v>61</v>
      </c>
      <c r="C54" s="20">
        <v>24</v>
      </c>
      <c r="D54" s="32">
        <v>9519</v>
      </c>
    </row>
    <row r="55" spans="1:4" s="17" customFormat="1" x14ac:dyDescent="0.25">
      <c r="A55" s="22" t="s">
        <v>63</v>
      </c>
      <c r="B55" s="27"/>
      <c r="C55" s="13">
        <f>SUM(C52:C54)</f>
        <v>25</v>
      </c>
      <c r="D55" s="13">
        <f>SUM(D52:D54)</f>
        <v>26416</v>
      </c>
    </row>
    <row r="56" spans="1:4" x14ac:dyDescent="0.25">
      <c r="A56" s="4">
        <v>46</v>
      </c>
      <c r="B56" s="5" t="s">
        <v>47</v>
      </c>
      <c r="C56" s="6">
        <v>13</v>
      </c>
      <c r="D56" s="6"/>
    </row>
    <row r="57" spans="1:4" x14ac:dyDescent="0.25">
      <c r="A57" s="26" t="s">
        <v>48</v>
      </c>
      <c r="B57" s="26"/>
      <c r="C57" s="13">
        <f>SUM(C56)</f>
        <v>13</v>
      </c>
      <c r="D57" s="13">
        <f>SUM(D56)</f>
        <v>0</v>
      </c>
    </row>
    <row r="58" spans="1:4" x14ac:dyDescent="0.25">
      <c r="A58" s="30" t="s">
        <v>49</v>
      </c>
      <c r="B58" s="31"/>
      <c r="C58" s="6">
        <f>C40+C42+C47+C51+C55+C57</f>
        <v>7617</v>
      </c>
      <c r="D58" s="20">
        <f>D40+D42+D47+D51+D55+D57</f>
        <v>38295</v>
      </c>
    </row>
    <row r="59" spans="1:4" x14ac:dyDescent="0.25">
      <c r="A59" s="22" t="s">
        <v>50</v>
      </c>
      <c r="B59" s="23"/>
      <c r="C59" s="23"/>
      <c r="D59" s="23"/>
    </row>
    <row r="60" spans="1:4" x14ac:dyDescent="0.25">
      <c r="A60" s="28" t="s">
        <v>51</v>
      </c>
      <c r="B60" s="28"/>
      <c r="C60" s="12">
        <f>C40</f>
        <v>5769</v>
      </c>
      <c r="D60" s="12">
        <f>D40</f>
        <v>9159</v>
      </c>
    </row>
    <row r="61" spans="1:4" x14ac:dyDescent="0.25">
      <c r="A61" s="28" t="s">
        <v>52</v>
      </c>
      <c r="B61" s="28"/>
      <c r="C61" s="12">
        <f>C42</f>
        <v>438</v>
      </c>
      <c r="D61" s="12">
        <f>D42</f>
        <v>0</v>
      </c>
    </row>
    <row r="62" spans="1:4" x14ac:dyDescent="0.25">
      <c r="A62" s="28" t="s">
        <v>53</v>
      </c>
      <c r="B62" s="28"/>
      <c r="C62" s="12">
        <f>C47</f>
        <v>1289</v>
      </c>
      <c r="D62" s="12">
        <f>D47</f>
        <v>2720</v>
      </c>
    </row>
    <row r="63" spans="1:4" x14ac:dyDescent="0.25">
      <c r="A63" s="28" t="s">
        <v>54</v>
      </c>
      <c r="B63" s="28"/>
      <c r="C63" s="12">
        <f>C57+C51+C55</f>
        <v>121</v>
      </c>
      <c r="D63" s="12">
        <f>D57+D51+D55</f>
        <v>26416</v>
      </c>
    </row>
    <row r="64" spans="1:4" x14ac:dyDescent="0.25">
      <c r="A64" s="26" t="s">
        <v>49</v>
      </c>
      <c r="B64" s="26"/>
      <c r="C64" s="8">
        <f t="shared" ref="C64:D64" si="0">SUM(C60:C63)</f>
        <v>7617</v>
      </c>
      <c r="D64" s="8">
        <f t="shared" si="0"/>
        <v>38295</v>
      </c>
    </row>
  </sheetData>
  <mergeCells count="17">
    <mergeCell ref="A1:D1"/>
    <mergeCell ref="A61:B61"/>
    <mergeCell ref="A62:B62"/>
    <mergeCell ref="A63:B63"/>
    <mergeCell ref="A64:B64"/>
    <mergeCell ref="A42:B42"/>
    <mergeCell ref="A47:B47"/>
    <mergeCell ref="A57:B57"/>
    <mergeCell ref="A58:B58"/>
    <mergeCell ref="A60:B60"/>
    <mergeCell ref="A40:B40"/>
    <mergeCell ref="A59:D59"/>
    <mergeCell ref="A2:D2"/>
    <mergeCell ref="A16:B16"/>
    <mergeCell ref="A39:B39"/>
    <mergeCell ref="A51:B51"/>
    <mergeCell ref="A55:B55"/>
  </mergeCells>
  <printOptions horizontalCentered="1"/>
  <pageMargins left="0" right="0" top="0.51" bottom="0.13125000000000001" header="0" footer="0"/>
  <pageSetup scale="85" firstPageNumber="53" orientation="portrait" useFirstPageNumber="1" horizontalDpi="0" verticalDpi="0" r:id="rId1"/>
  <headerFooter>
    <oddHeader xml:space="preserve">&amp;R&amp;"Century Gothic,Bold"&amp;10Annexure -1&amp;"-,Regular"&amp;14 </oddHeader>
    <oddFooter>&amp;C&amp;14&amp;P</oddFooter>
  </headerFooter>
  <rowBreaks count="1" manualBreakCount="1">
    <brk id="64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1.Branches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GID39470</cp:lastModifiedBy>
  <dcterms:created xsi:type="dcterms:W3CDTF">2021-06-15T10:32:29Z</dcterms:created>
  <dcterms:modified xsi:type="dcterms:W3CDTF">2022-07-07T08:10:02Z</dcterms:modified>
</cp:coreProperties>
</file>