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2020-21_09.01.2020 " sheetId="1" r:id="rId1"/>
  </sheets>
  <definedNames>
    <definedName name="_xlnm.Print_Area" localSheetId="0">'2020-21_09.01.2020 '!$A$1:$T$109</definedName>
    <definedName name="_xlnm.Print_Titles" localSheetId="0">'2020-21_09.01.2020 '!$3:$9</definedName>
  </definedNames>
  <calcPr calcId="124519"/>
</workbook>
</file>

<file path=xl/calcChain.xml><?xml version="1.0" encoding="utf-8"?>
<calcChain xmlns="http://schemas.openxmlformats.org/spreadsheetml/2006/main">
  <c r="M88" i="1"/>
  <c r="J88"/>
  <c r="N88" s="1"/>
  <c r="O88" s="1"/>
  <c r="M87"/>
  <c r="J87"/>
  <c r="M86"/>
  <c r="J86"/>
  <c r="M85"/>
  <c r="J85"/>
  <c r="M84"/>
  <c r="J84"/>
  <c r="M83"/>
  <c r="J83"/>
  <c r="M82"/>
  <c r="J82"/>
  <c r="M81"/>
  <c r="J81"/>
  <c r="M80"/>
  <c r="J80"/>
  <c r="M79"/>
  <c r="N79" s="1"/>
  <c r="O79" s="1"/>
  <c r="J79"/>
  <c r="M77"/>
  <c r="J77"/>
  <c r="M69"/>
  <c r="N69" s="1"/>
  <c r="O69" s="1"/>
  <c r="J69"/>
  <c r="M68"/>
  <c r="J68"/>
  <c r="M67"/>
  <c r="N67" s="1"/>
  <c r="O67" s="1"/>
  <c r="J67"/>
  <c r="M66"/>
  <c r="J66"/>
  <c r="M65"/>
  <c r="N65" s="1"/>
  <c r="O65" s="1"/>
  <c r="J65"/>
  <c r="M64"/>
  <c r="J64"/>
  <c r="M63"/>
  <c r="N63" s="1"/>
  <c r="O63" s="1"/>
  <c r="J63"/>
  <c r="M62"/>
  <c r="J62"/>
  <c r="M61"/>
  <c r="N61" s="1"/>
  <c r="O61" s="1"/>
  <c r="J61"/>
  <c r="M60"/>
  <c r="J60"/>
  <c r="N60" s="1"/>
  <c r="O60" s="1"/>
  <c r="M59"/>
  <c r="N59" s="1"/>
  <c r="O59" s="1"/>
  <c r="J59"/>
  <c r="M58"/>
  <c r="J58"/>
  <c r="M57"/>
  <c r="J57"/>
  <c r="M56"/>
  <c r="J56"/>
  <c r="N56" s="1"/>
  <c r="O56" s="1"/>
  <c r="M55"/>
  <c r="J55"/>
  <c r="M54"/>
  <c r="J54"/>
  <c r="M53"/>
  <c r="N53" s="1"/>
  <c r="O53" s="1"/>
  <c r="J53"/>
  <c r="M52"/>
  <c r="J52"/>
  <c r="M51"/>
  <c r="N51" s="1"/>
  <c r="O51" s="1"/>
  <c r="J51"/>
  <c r="M50"/>
  <c r="J50"/>
  <c r="M49"/>
  <c r="N49" s="1"/>
  <c r="O49" s="1"/>
  <c r="J49"/>
  <c r="M48"/>
  <c r="J48"/>
  <c r="M47"/>
  <c r="N47" s="1"/>
  <c r="O47" s="1"/>
  <c r="J47"/>
  <c r="M46"/>
  <c r="J46"/>
  <c r="M44"/>
  <c r="N44" s="1"/>
  <c r="O44" s="1"/>
  <c r="J44"/>
  <c r="M43"/>
  <c r="J43"/>
  <c r="M42"/>
  <c r="J42"/>
  <c r="M41"/>
  <c r="J41"/>
  <c r="N41" s="1"/>
  <c r="O41" s="1"/>
  <c r="M40"/>
  <c r="J40"/>
  <c r="M39"/>
  <c r="J39"/>
  <c r="N39" s="1"/>
  <c r="O39" s="1"/>
  <c r="M38"/>
  <c r="J38"/>
  <c r="M37"/>
  <c r="J37"/>
  <c r="N37" s="1"/>
  <c r="O37" s="1"/>
  <c r="M36"/>
  <c r="N36" s="1"/>
  <c r="O36" s="1"/>
  <c r="J36"/>
  <c r="M35"/>
  <c r="J35"/>
  <c r="M34"/>
  <c r="N34" s="1"/>
  <c r="O34" s="1"/>
  <c r="J34"/>
  <c r="M33"/>
  <c r="J33"/>
  <c r="M32"/>
  <c r="N32" s="1"/>
  <c r="O32" s="1"/>
  <c r="J32"/>
  <c r="M31"/>
  <c r="J31"/>
  <c r="M30"/>
  <c r="N30" s="1"/>
  <c r="O30" s="1"/>
  <c r="J30"/>
  <c r="M29"/>
  <c r="J29"/>
  <c r="M28"/>
  <c r="N28" s="1"/>
  <c r="O28" s="1"/>
  <c r="J28"/>
  <c r="M27"/>
  <c r="J27"/>
  <c r="M26"/>
  <c r="N26" s="1"/>
  <c r="O26" s="1"/>
  <c r="J26"/>
  <c r="M25"/>
  <c r="J25"/>
  <c r="M24"/>
  <c r="N24" s="1"/>
  <c r="O24" s="1"/>
  <c r="J24"/>
  <c r="M23"/>
  <c r="J23"/>
  <c r="M22"/>
  <c r="N22" s="1"/>
  <c r="O22" s="1"/>
  <c r="J22"/>
  <c r="M21"/>
  <c r="J21"/>
  <c r="J20"/>
  <c r="M19"/>
  <c r="J19"/>
  <c r="M18"/>
  <c r="J18"/>
  <c r="M17"/>
  <c r="J17"/>
  <c r="N17" s="1"/>
  <c r="O17" s="1"/>
  <c r="M16"/>
  <c r="J16"/>
  <c r="M15"/>
  <c r="J15"/>
  <c r="N15" s="1"/>
  <c r="O15" s="1"/>
  <c r="M14"/>
  <c r="J14"/>
  <c r="M13"/>
  <c r="J13"/>
  <c r="N13" s="1"/>
  <c r="O13" s="1"/>
  <c r="M12"/>
  <c r="J12"/>
  <c r="M11"/>
  <c r="J11"/>
  <c r="N62" l="1"/>
  <c r="O62" s="1"/>
  <c r="N66"/>
  <c r="O66" s="1"/>
  <c r="N68"/>
  <c r="O68" s="1"/>
  <c r="N77"/>
  <c r="O77" s="1"/>
  <c r="N80"/>
  <c r="O80" s="1"/>
  <c r="N82"/>
  <c r="O82" s="1"/>
  <c r="N84"/>
  <c r="O84" s="1"/>
  <c r="N86"/>
  <c r="O86" s="1"/>
  <c r="N12"/>
  <c r="O12" s="1"/>
  <c r="N81"/>
  <c r="O81" s="1"/>
  <c r="N83"/>
  <c r="O83" s="1"/>
  <c r="N85"/>
  <c r="O85" s="1"/>
  <c r="N87"/>
  <c r="O87" s="1"/>
  <c r="N18"/>
  <c r="O18" s="1"/>
  <c r="N21"/>
  <c r="O21" s="1"/>
  <c r="N23"/>
  <c r="O23" s="1"/>
  <c r="N25"/>
  <c r="O25" s="1"/>
  <c r="N27"/>
  <c r="O27" s="1"/>
  <c r="N29"/>
  <c r="O29" s="1"/>
  <c r="N31"/>
  <c r="O31" s="1"/>
  <c r="N33"/>
  <c r="O33" s="1"/>
  <c r="N35"/>
  <c r="O35" s="1"/>
  <c r="N43"/>
  <c r="O43" s="1"/>
  <c r="N46"/>
  <c r="O46" s="1"/>
  <c r="N48"/>
  <c r="O48" s="1"/>
  <c r="N50"/>
  <c r="O50" s="1"/>
  <c r="N52"/>
  <c r="O52" s="1"/>
  <c r="N54"/>
  <c r="O54" s="1"/>
  <c r="N58"/>
  <c r="O58" s="1"/>
  <c r="N64"/>
  <c r="O64" s="1"/>
  <c r="N14"/>
  <c r="O14" s="1"/>
  <c r="N16"/>
  <c r="O16" s="1"/>
  <c r="N11"/>
  <c r="O11" s="1"/>
  <c r="N19"/>
  <c r="O19" s="1"/>
  <c r="N38"/>
  <c r="O38" s="1"/>
  <c r="N40"/>
  <c r="O40" s="1"/>
  <c r="N42"/>
  <c r="O42" s="1"/>
  <c r="N55"/>
  <c r="O55" s="1"/>
  <c r="N57"/>
  <c r="O57" s="1"/>
</calcChain>
</file>

<file path=xl/sharedStrings.xml><?xml version="1.0" encoding="utf-8"?>
<sst xmlns="http://schemas.openxmlformats.org/spreadsheetml/2006/main" count="496" uniqueCount="285">
  <si>
    <t>THE DISTRICT CO-OPERATIVE CENTRAL BANK LTD., KURNOOL.</t>
  </si>
  <si>
    <t xml:space="preserve"> Statement showing the Scales of Finance of Crops per acre for Khariff 2020 and Rabi 2020-21 in Kurnool District on 09.01.2020</t>
  </si>
  <si>
    <t>(Amt in Rs.)</t>
  </si>
  <si>
    <t>S. No</t>
  </si>
  <si>
    <t>Name of the Crop</t>
  </si>
  <si>
    <r>
      <t xml:space="preserve">Scale of Expenditure </t>
    </r>
    <r>
      <rPr>
        <b/>
        <sz val="10"/>
        <rFont val="Verdana"/>
        <family val="2"/>
      </rPr>
      <t>[Per Acrea]</t>
    </r>
  </si>
  <si>
    <t>Total Cost 3+4+5+6+7+8</t>
  </si>
  <si>
    <t>Average yield per acre in Qtl</t>
  </si>
  <si>
    <t>Average price per Quintal</t>
  </si>
  <si>
    <t>Total Value 
10 x 11</t>
  </si>
  <si>
    <t>Net Income 12-9</t>
  </si>
  <si>
    <t>Repaying capacity 50% of column (13)</t>
  </si>
  <si>
    <t>Season</t>
  </si>
  <si>
    <t>Scale fixed by DLTC for 
2019-20</t>
  </si>
  <si>
    <t xml:space="preserve">Fixed for the year
2020-21 </t>
  </si>
  <si>
    <t>Cash</t>
  </si>
  <si>
    <t>Kind</t>
  </si>
  <si>
    <t>Cost of Labour</t>
  </si>
  <si>
    <t>Others</t>
  </si>
  <si>
    <t>Seed</t>
  </si>
  <si>
    <t>Fertilisers</t>
  </si>
  <si>
    <t>Pesti cides</t>
  </si>
  <si>
    <t>Sowing season</t>
  </si>
  <si>
    <t>Harvesting season</t>
  </si>
  <si>
    <t>Marketing season</t>
  </si>
  <si>
    <t>KHARIFF 2020</t>
  </si>
  <si>
    <t>Paddy - wet</t>
  </si>
  <si>
    <t>ÐèþÇ</t>
  </si>
  <si>
    <t>July, Aug.</t>
  </si>
  <si>
    <t>Nov., Jan.</t>
  </si>
  <si>
    <t>Dec., Feb.</t>
  </si>
  <si>
    <t>29400-33000</t>
  </si>
  <si>
    <t>(*) 32000-36000</t>
  </si>
  <si>
    <t>Paddy - Sri</t>
  </si>
  <si>
    <t>28000-30000</t>
  </si>
  <si>
    <t>(*) 30000-32000</t>
  </si>
  <si>
    <t>Paddy - Seed Production</t>
  </si>
  <si>
    <t>Jowar - Rainfed</t>
  </si>
  <si>
    <t>gŸ¯èþ²Ë$</t>
  </si>
  <si>
    <t>June</t>
  </si>
  <si>
    <t>Sep.</t>
  </si>
  <si>
    <t>Oct.</t>
  </si>
  <si>
    <t>11000-13500</t>
  </si>
  <si>
    <t>(*) 16000-18500</t>
  </si>
  <si>
    <t>Jowar - Irrigated</t>
  </si>
  <si>
    <t>June, July</t>
  </si>
  <si>
    <t>Oct., Nov.</t>
  </si>
  <si>
    <t>Nov., Dec.</t>
  </si>
  <si>
    <t>12000-15000</t>
  </si>
  <si>
    <t>(*) 17000-20000</t>
  </si>
  <si>
    <t>Jowar-Seed -Prod irrigated</t>
  </si>
  <si>
    <t>(*) 23000</t>
  </si>
  <si>
    <t>Bajra - Rainfed</t>
  </si>
  <si>
    <t>çÜfjË$</t>
  </si>
  <si>
    <t>Aug., Sep.</t>
  </si>
  <si>
    <t>Sep., Oct.</t>
  </si>
  <si>
    <t>(*) 12000-14500</t>
  </si>
  <si>
    <t>Bajra - Irrigated</t>
  </si>
  <si>
    <t>(*) 12500-18000</t>
  </si>
  <si>
    <t>Korra rainfed</t>
  </si>
  <si>
    <t>Mö{ÆæÿË$</t>
  </si>
  <si>
    <t>(*) 14000-16000</t>
  </si>
  <si>
    <t>Korra irrigated</t>
  </si>
  <si>
    <t>(*) 16000-19000</t>
  </si>
  <si>
    <t>Redgram rainfed</t>
  </si>
  <si>
    <t>Mæü…§æþ$Ë$</t>
  </si>
  <si>
    <t>Dec., Jan</t>
  </si>
  <si>
    <t>Jan., Feb.</t>
  </si>
  <si>
    <t>14000-16000</t>
  </si>
  <si>
    <t>(*) 12000-16000</t>
  </si>
  <si>
    <t>Redgram Irrigated</t>
  </si>
  <si>
    <t>(*) 13000-18000</t>
  </si>
  <si>
    <t>Green Gram Irrigated</t>
  </si>
  <si>
    <t>ò³çÜÆæÿ</t>
  </si>
  <si>
    <t>August</t>
  </si>
  <si>
    <t>12000-14000</t>
  </si>
  <si>
    <t>(*) 12000-15000</t>
  </si>
  <si>
    <t>Black Gram rainfed</t>
  </si>
  <si>
    <t>Ñ$¯èþ$Ðèþ$$Ë$</t>
  </si>
  <si>
    <t>13000-14000</t>
  </si>
  <si>
    <t>Cotton Mungari Rainfed</t>
  </si>
  <si>
    <t>ç³†¢</t>
  </si>
  <si>
    <t>31000-35000</t>
  </si>
  <si>
    <t>Cotton Mungari Irrigated</t>
  </si>
  <si>
    <t>34000-36000</t>
  </si>
  <si>
    <t>(*) 34000-38000</t>
  </si>
  <si>
    <t>Cotton Hybrid Rainfed</t>
  </si>
  <si>
    <t>Oct., Dec.</t>
  </si>
  <si>
    <t>Dec., Jan.</t>
  </si>
  <si>
    <t>36000-40000</t>
  </si>
  <si>
    <t>42000-45000</t>
  </si>
  <si>
    <t>Cotton  Hybrid irrigated</t>
  </si>
  <si>
    <t>Cotton seed produ irrigated (Packets)</t>
  </si>
  <si>
    <t>110000-120000</t>
  </si>
  <si>
    <t>(*) 90000-120000</t>
  </si>
  <si>
    <t>Groundnut rainfed</t>
  </si>
  <si>
    <t>ÐóþÆæÿ$Ôðý¯èþVæü</t>
  </si>
  <si>
    <t>June, Aug.</t>
  </si>
  <si>
    <t>(*) 20000-22000</t>
  </si>
  <si>
    <t>Groundnut Irrigated</t>
  </si>
  <si>
    <t>Feb., March</t>
  </si>
  <si>
    <t>March, April</t>
  </si>
  <si>
    <t>22000-25000</t>
  </si>
  <si>
    <t>(*) 25000-27000</t>
  </si>
  <si>
    <t>Bengalgram Rainfed</t>
  </si>
  <si>
    <t>Ôðý¯èþVæüË$</t>
  </si>
  <si>
    <t>Feb., Mar.</t>
  </si>
  <si>
    <t>(*) 22000-25000</t>
  </si>
  <si>
    <t>Sunflower irrigated</t>
  </si>
  <si>
    <t>{´÷§æþ$ª†Ææÿ$Væü$yæþ$</t>
  </si>
  <si>
    <t>13000-17000</t>
  </si>
  <si>
    <t>(*) 15000-19000</t>
  </si>
  <si>
    <t>Soyabean rainfed</t>
  </si>
  <si>
    <t>9000-12000</t>
  </si>
  <si>
    <t>Chillies (Green) irrigated</t>
  </si>
  <si>
    <t>Ñ$Ææÿç³</t>
  </si>
  <si>
    <t>May, Aug.</t>
  </si>
  <si>
    <t>(*) 50000-68000</t>
  </si>
  <si>
    <t>Chillies (Green) Rainfed</t>
  </si>
  <si>
    <t>40000-42000</t>
  </si>
  <si>
    <t>Chillies (red) irrigated</t>
  </si>
  <si>
    <t>June-Aug.</t>
  </si>
  <si>
    <t>(*) 66000-88000</t>
  </si>
  <si>
    <t>Tobaco Natu rainfed</t>
  </si>
  <si>
    <t>´÷V&gt;Mæü$</t>
  </si>
  <si>
    <t>Dec.</t>
  </si>
  <si>
    <t>Jan.</t>
  </si>
  <si>
    <t>Turmeric</t>
  </si>
  <si>
    <t>ç³çÜ$ç³#</t>
  </si>
  <si>
    <t>February</t>
  </si>
  <si>
    <t>Apr., May</t>
  </si>
  <si>
    <t>70000-80000</t>
  </si>
  <si>
    <t>Banana Ratoon</t>
  </si>
  <si>
    <t>AÆæÿsìý</t>
  </si>
  <si>
    <t>Once in 10 months</t>
  </si>
  <si>
    <t>38000-50000</t>
  </si>
  <si>
    <t>Banana [Tissue]</t>
  </si>
  <si>
    <t>Jan., Apr.</t>
  </si>
  <si>
    <t>Dec., Aug.</t>
  </si>
  <si>
    <t>85000-90000</t>
  </si>
  <si>
    <t>90000-95000</t>
  </si>
  <si>
    <t>Citrus (Irrigated)</t>
  </si>
  <si>
    <t>°Ðèþ$ÃM&gt;Äæý$
`°M&gt;Äæý$Ë$</t>
  </si>
  <si>
    <t>June, Feb.</t>
  </si>
  <si>
    <t>Every 5 months</t>
  </si>
  <si>
    <t>May, June</t>
  </si>
  <si>
    <t>35000-40000</t>
  </si>
  <si>
    <t>(*) 42000-45000</t>
  </si>
  <si>
    <t>Mango (Irrigated)</t>
  </si>
  <si>
    <t>Ðèþ*Ñ$yìþ</t>
  </si>
  <si>
    <t>Apr., June</t>
  </si>
  <si>
    <t>25000-30000</t>
  </si>
  <si>
    <t>30000-35000</t>
  </si>
  <si>
    <t>Guava (Irrigated)</t>
  </si>
  <si>
    <t>gêÐèþ$M&gt;Äæý$</t>
  </si>
  <si>
    <t>Guava(HighDensity)</t>
  </si>
  <si>
    <t>72000-75000</t>
  </si>
  <si>
    <t>Sapota (Irrigated)</t>
  </si>
  <si>
    <t>çÜ´ùr</t>
  </si>
  <si>
    <t>Khariff</t>
  </si>
  <si>
    <t>Every 3 months</t>
  </si>
  <si>
    <t>Onion (Irrigated)</t>
  </si>
  <si>
    <t>EÍÏ</t>
  </si>
  <si>
    <t>Khariff-Rabi</t>
  </si>
  <si>
    <t>Throughout the year</t>
  </si>
  <si>
    <t>Tomato [Rainfed]</t>
  </si>
  <si>
    <t>rÐðþ*r</t>
  </si>
  <si>
    <t>Oct., Feb.</t>
  </si>
  <si>
    <t>(*) 25000-30000</t>
  </si>
  <si>
    <t>Tomato [HYBRID]</t>
  </si>
  <si>
    <t>June, Nov.</t>
  </si>
  <si>
    <t>65000-70000</t>
  </si>
  <si>
    <t>(*) 65000-70000</t>
  </si>
  <si>
    <t>Rose (Irrigated)</t>
  </si>
  <si>
    <t>Æøgêç³NË$</t>
  </si>
  <si>
    <t>Drumstick (Irrigated)</t>
  </si>
  <si>
    <t>Ðèþ$$¯èþVæü</t>
  </si>
  <si>
    <t>Jasmine (Irrigated)</t>
  </si>
  <si>
    <t>Ðèþ$ÌñýÏç³NË$</t>
  </si>
  <si>
    <t>June, Oct.</t>
  </si>
  <si>
    <t>40000-45000</t>
  </si>
  <si>
    <t>Crossandra (Irrigated)</t>
  </si>
  <si>
    <t>Mæü¯èþM&gt;…ºÆ&gt;Ë$</t>
  </si>
  <si>
    <t>Bendi-Irrigated (HYD)</t>
  </si>
  <si>
    <t>»ñý…yæþM&gt;Äæý$</t>
  </si>
  <si>
    <t>Oct., Jan.</t>
  </si>
  <si>
    <t>Water Melon (Irrigated)</t>
  </si>
  <si>
    <t>ç³#^èþaM&gt;Äæý$</t>
  </si>
  <si>
    <t>Jan., April</t>
  </si>
  <si>
    <t>Betelvine (Irrigated)</t>
  </si>
  <si>
    <t>™èþÐèþ$Ë´ëMæü$</t>
  </si>
  <si>
    <t>60000-65000</t>
  </si>
  <si>
    <t>Papaya (Taiwan)</t>
  </si>
  <si>
    <t>´÷´ëµÄæý$</t>
  </si>
  <si>
    <t>63000-68000</t>
  </si>
  <si>
    <t>Maize Rainfed</t>
  </si>
  <si>
    <t>Ððþ$$MæüPgŸ¯èþ²</t>
  </si>
  <si>
    <t>(*) 19000-23000</t>
  </si>
  <si>
    <t>Maize Irrigated</t>
  </si>
  <si>
    <t>(*) 30000-34000</t>
  </si>
  <si>
    <t>Castor</t>
  </si>
  <si>
    <t>BÐèþ$$§éË$</t>
  </si>
  <si>
    <t>(*) 13000-15000</t>
  </si>
  <si>
    <t>Sugarcane Platation</t>
  </si>
  <si>
    <t>^ðþ‚ýMæü$</t>
  </si>
  <si>
    <t>(*) 65000-69000</t>
  </si>
  <si>
    <t>Sugarcane Ratoon</t>
  </si>
  <si>
    <t>(*) 55000-60000</t>
  </si>
  <si>
    <t>Gerkins</t>
  </si>
  <si>
    <t>Mulberry</t>
  </si>
  <si>
    <t>Ðèþ$Ë¾Ç</t>
  </si>
  <si>
    <t>62000-65000</t>
  </si>
  <si>
    <t>Pome granate</t>
  </si>
  <si>
    <t>§é°Ðèþ$Ã</t>
  </si>
  <si>
    <t>July, Mar.</t>
  </si>
  <si>
    <t>(*) 60000-65000</t>
  </si>
  <si>
    <t>Aizwan Irrigated</t>
  </si>
  <si>
    <t>ÐéÐèþ$$</t>
  </si>
  <si>
    <t>Sep., Oct</t>
  </si>
  <si>
    <t>January</t>
  </si>
  <si>
    <t>9000-10000</t>
  </si>
  <si>
    <t>Vegitables Irrigated</t>
  </si>
  <si>
    <t>Mæü*ÆæÿV&gt;Äæý$Ë$</t>
  </si>
  <si>
    <t>(*) 25000-35000</t>
  </si>
  <si>
    <t>Coriander Irrigated</t>
  </si>
  <si>
    <t>Mö†¢Ò$Ææÿ</t>
  </si>
  <si>
    <t xml:space="preserve">Oct., </t>
  </si>
  <si>
    <t>March</t>
  </si>
  <si>
    <t>13000-15000</t>
  </si>
  <si>
    <t>(*) 15000-17000</t>
  </si>
  <si>
    <t>Marigold Irrigated</t>
  </si>
  <si>
    <t>º…†ç³NË$</t>
  </si>
  <si>
    <t>Chrysanthemum</t>
  </si>
  <si>
    <t>^éÐèþ$…†</t>
  </si>
  <si>
    <t>Brinjal</t>
  </si>
  <si>
    <t>Ðèþ…M&gt;Äæý$</t>
  </si>
  <si>
    <t>(*) 35000-40000</t>
  </si>
  <si>
    <t>Cabbage</t>
  </si>
  <si>
    <t>M&gt;Å»ôýh</t>
  </si>
  <si>
    <t>Carrot</t>
  </si>
  <si>
    <t>M&gt;ÅÆðÿsŒý</t>
  </si>
  <si>
    <t>20000-25000</t>
  </si>
  <si>
    <t>Vegetables cultivated under Shade Nets (Capsicum, Tomato, Cucumber)</t>
  </si>
  <si>
    <t>140000 
(Per Acre.)</t>
  </si>
  <si>
    <t>(*) 140000</t>
  </si>
  <si>
    <t>Grapes</t>
  </si>
  <si>
    <t>{§é„æü</t>
  </si>
  <si>
    <t>80000-82000</t>
  </si>
  <si>
    <t>(*) 82000-85000</t>
  </si>
  <si>
    <t>Rabi 2020-21</t>
  </si>
  <si>
    <t>30000-34000</t>
  </si>
  <si>
    <t>Sri Paddy</t>
  </si>
  <si>
    <t>29000-31000</t>
  </si>
  <si>
    <t>Ground Nut irrigated</t>
  </si>
  <si>
    <t>Coriander Rainfed</t>
  </si>
  <si>
    <t>Aizwan</t>
  </si>
  <si>
    <t>Chillies ( Green ) irrigated</t>
  </si>
  <si>
    <t>Marigold</t>
  </si>
  <si>
    <t>Scale of Finance for Agriculture  Crops under ZBNF cultivation for the year 2020-21</t>
  </si>
  <si>
    <t>Paddy (Common)</t>
  </si>
  <si>
    <t>(*) 23100</t>
  </si>
  <si>
    <t>Paddy (Grade A)</t>
  </si>
  <si>
    <t>Jowar</t>
  </si>
  <si>
    <t>(*) 6450</t>
  </si>
  <si>
    <t>Bajra</t>
  </si>
  <si>
    <t>(*) 7000</t>
  </si>
  <si>
    <t>Raagi</t>
  </si>
  <si>
    <t>(*) 6800</t>
  </si>
  <si>
    <t>Mazie</t>
  </si>
  <si>
    <t>(*) 14550</t>
  </si>
  <si>
    <t>Red Gram</t>
  </si>
  <si>
    <t>(*) 9210</t>
  </si>
  <si>
    <t>Black Gram</t>
  </si>
  <si>
    <t>(*) 7450</t>
  </si>
  <si>
    <t>Green Gram</t>
  </si>
  <si>
    <t>(*) 7170</t>
  </si>
  <si>
    <t>Bengal Gram</t>
  </si>
  <si>
    <t>(*) 9860</t>
  </si>
  <si>
    <t>Groundnut</t>
  </si>
  <si>
    <t>(*) 10020</t>
  </si>
  <si>
    <t>Sesamum</t>
  </si>
  <si>
    <t>(*) 7787</t>
  </si>
  <si>
    <t>Cotton</t>
  </si>
  <si>
    <t>(*) 19620</t>
  </si>
  <si>
    <t>(*) Adopted Scale of Finance as suggested by SLTC.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</si>
</sst>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22"/>
      <name val="SHREE-TEL-0938-S00"/>
    </font>
    <font>
      <sz val="10"/>
      <name val="Verdana"/>
      <family val="2"/>
    </font>
    <font>
      <sz val="10"/>
      <name val="SHREE-TEL-0938-S00"/>
    </font>
    <font>
      <b/>
      <i/>
      <u/>
      <sz val="10"/>
      <name val="Arial Black"/>
      <family val="2"/>
    </font>
    <font>
      <b/>
      <i/>
      <u/>
      <sz val="22"/>
      <name val="SHREE-TEL-0938-S00"/>
    </font>
    <font>
      <sz val="22"/>
      <name val="SHREE-TEL-0938-S00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2" fillId="2" borderId="3" xfId="0" applyNumberFormat="1" applyFont="1" applyFill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9"/>
  <sheetViews>
    <sheetView tabSelected="1" view="pageBreakPreview" topLeftCell="A106" zoomScale="145" zoomScaleSheetLayoutView="145" workbookViewId="0">
      <selection activeCell="U115" sqref="U115"/>
    </sheetView>
  </sheetViews>
  <sheetFormatPr defaultRowHeight="17.25" customHeight="1"/>
  <cols>
    <col min="1" max="1" width="4.28515625" style="1" customWidth="1"/>
    <col min="2" max="2" width="48" style="1" customWidth="1"/>
    <col min="3" max="3" width="19" style="53" hidden="1" customWidth="1"/>
    <col min="4" max="4" width="7" style="1" hidden="1" customWidth="1"/>
    <col min="5" max="5" width="6.42578125" style="1" hidden="1" customWidth="1"/>
    <col min="6" max="6" width="6" style="1" hidden="1" customWidth="1"/>
    <col min="7" max="7" width="6.85546875" style="1" hidden="1" customWidth="1"/>
    <col min="8" max="8" width="6.7109375" style="1" hidden="1" customWidth="1"/>
    <col min="9" max="9" width="6.42578125" style="1" hidden="1" customWidth="1"/>
    <col min="10" max="10" width="8.140625" style="32" hidden="1" customWidth="1"/>
    <col min="11" max="11" width="7" style="52" hidden="1" customWidth="1"/>
    <col min="12" max="12" width="6.7109375" style="1" hidden="1" customWidth="1"/>
    <col min="13" max="13" width="7.140625" style="32" hidden="1" customWidth="1"/>
    <col min="14" max="14" width="8.28515625" style="32" hidden="1" customWidth="1"/>
    <col min="15" max="15" width="8.140625" style="32" hidden="1" customWidth="1"/>
    <col min="16" max="16" width="10.140625" style="1" hidden="1" customWidth="1"/>
    <col min="17" max="17" width="10" style="1" hidden="1" customWidth="1"/>
    <col min="18" max="18" width="9.42578125" style="1" hidden="1" customWidth="1"/>
    <col min="19" max="19" width="12.7109375" style="1" hidden="1" customWidth="1"/>
    <col min="20" max="20" width="25.7109375" style="1" customWidth="1"/>
    <col min="21" max="16384" width="9.140625" style="1"/>
  </cols>
  <sheetData>
    <row r="1" spans="1:20" ht="17.2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31.5" customHeight="1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17.25" customHeight="1">
      <c r="A3" s="2"/>
      <c r="B3" s="3"/>
      <c r="C3" s="4"/>
      <c r="D3" s="3"/>
      <c r="E3" s="3"/>
      <c r="F3" s="3"/>
      <c r="G3" s="3"/>
      <c r="H3" s="3"/>
      <c r="I3" s="3"/>
      <c r="J3" s="5"/>
      <c r="K3" s="3"/>
      <c r="L3" s="3"/>
      <c r="M3" s="5"/>
      <c r="N3" s="5"/>
      <c r="O3" s="6"/>
      <c r="P3" s="2"/>
      <c r="Q3" s="2"/>
      <c r="R3" s="2"/>
      <c r="S3" s="2"/>
      <c r="T3" s="2" t="s">
        <v>2</v>
      </c>
    </row>
    <row r="4" spans="1:20" s="7" customFormat="1" ht="7.5" customHeight="1">
      <c r="A4" s="77" t="s">
        <v>3</v>
      </c>
      <c r="B4" s="59" t="s">
        <v>4</v>
      </c>
      <c r="C4" s="80"/>
      <c r="D4" s="83" t="s">
        <v>5</v>
      </c>
      <c r="E4" s="83"/>
      <c r="F4" s="83"/>
      <c r="G4" s="83"/>
      <c r="H4" s="83"/>
      <c r="I4" s="83"/>
      <c r="J4" s="60" t="s">
        <v>6</v>
      </c>
      <c r="K4" s="77" t="s">
        <v>7</v>
      </c>
      <c r="L4" s="77" t="s">
        <v>8</v>
      </c>
      <c r="M4" s="60" t="s">
        <v>9</v>
      </c>
      <c r="N4" s="60" t="s">
        <v>10</v>
      </c>
      <c r="O4" s="61" t="s">
        <v>11</v>
      </c>
      <c r="P4" s="64" t="s">
        <v>12</v>
      </c>
      <c r="Q4" s="65"/>
      <c r="R4" s="66"/>
      <c r="S4" s="70" t="s">
        <v>13</v>
      </c>
      <c r="T4" s="70" t="s">
        <v>14</v>
      </c>
    </row>
    <row r="5" spans="1:20" s="7" customFormat="1" ht="7.5" customHeight="1">
      <c r="A5" s="78"/>
      <c r="B5" s="59"/>
      <c r="C5" s="81"/>
      <c r="D5" s="73" t="s">
        <v>15</v>
      </c>
      <c r="E5" s="74"/>
      <c r="F5" s="73" t="s">
        <v>16</v>
      </c>
      <c r="G5" s="75"/>
      <c r="H5" s="75"/>
      <c r="I5" s="74"/>
      <c r="J5" s="60"/>
      <c r="K5" s="78"/>
      <c r="L5" s="78"/>
      <c r="M5" s="60"/>
      <c r="N5" s="60"/>
      <c r="O5" s="62"/>
      <c r="P5" s="67"/>
      <c r="Q5" s="68"/>
      <c r="R5" s="69"/>
      <c r="S5" s="71"/>
      <c r="T5" s="71"/>
    </row>
    <row r="6" spans="1:20" s="7" customFormat="1" ht="7.5" customHeight="1">
      <c r="A6" s="78"/>
      <c r="B6" s="59"/>
      <c r="C6" s="81"/>
      <c r="D6" s="59" t="s">
        <v>17</v>
      </c>
      <c r="E6" s="59" t="s">
        <v>18</v>
      </c>
      <c r="F6" s="59" t="s">
        <v>19</v>
      </c>
      <c r="G6" s="59" t="s">
        <v>20</v>
      </c>
      <c r="H6" s="59" t="s">
        <v>21</v>
      </c>
      <c r="I6" s="59" t="s">
        <v>18</v>
      </c>
      <c r="J6" s="60"/>
      <c r="K6" s="78"/>
      <c r="L6" s="78"/>
      <c r="M6" s="60"/>
      <c r="N6" s="60"/>
      <c r="O6" s="62"/>
      <c r="P6" s="59" t="s">
        <v>22</v>
      </c>
      <c r="Q6" s="59" t="s">
        <v>23</v>
      </c>
      <c r="R6" s="59" t="s">
        <v>24</v>
      </c>
      <c r="S6" s="71"/>
      <c r="T6" s="71"/>
    </row>
    <row r="7" spans="1:20" s="7" customFormat="1" ht="7.5" customHeight="1">
      <c r="A7" s="78"/>
      <c r="B7" s="59"/>
      <c r="C7" s="81"/>
      <c r="D7" s="59"/>
      <c r="E7" s="59"/>
      <c r="F7" s="59"/>
      <c r="G7" s="59"/>
      <c r="H7" s="59"/>
      <c r="I7" s="59"/>
      <c r="J7" s="60"/>
      <c r="K7" s="78"/>
      <c r="L7" s="78"/>
      <c r="M7" s="60"/>
      <c r="N7" s="60"/>
      <c r="O7" s="62"/>
      <c r="P7" s="59"/>
      <c r="Q7" s="59"/>
      <c r="R7" s="59"/>
      <c r="S7" s="71"/>
      <c r="T7" s="71"/>
    </row>
    <row r="8" spans="1:20" s="7" customFormat="1" ht="7.5" customHeight="1">
      <c r="A8" s="79"/>
      <c r="B8" s="59"/>
      <c r="C8" s="82"/>
      <c r="D8" s="59"/>
      <c r="E8" s="59"/>
      <c r="F8" s="59"/>
      <c r="G8" s="59"/>
      <c r="H8" s="59"/>
      <c r="I8" s="59"/>
      <c r="J8" s="60"/>
      <c r="K8" s="79"/>
      <c r="L8" s="79"/>
      <c r="M8" s="60"/>
      <c r="N8" s="60"/>
      <c r="O8" s="63"/>
      <c r="P8" s="59"/>
      <c r="Q8" s="59"/>
      <c r="R8" s="59"/>
      <c r="S8" s="72"/>
      <c r="T8" s="72"/>
    </row>
    <row r="9" spans="1:20" s="12" customFormat="1" ht="17.25" customHeight="1">
      <c r="A9" s="8">
        <v>1</v>
      </c>
      <c r="B9" s="8">
        <v>2</v>
      </c>
      <c r="C9" s="9"/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10">
        <v>9</v>
      </c>
      <c r="K9" s="8">
        <v>10</v>
      </c>
      <c r="L9" s="8">
        <v>11</v>
      </c>
      <c r="M9" s="10">
        <v>12</v>
      </c>
      <c r="N9" s="10">
        <v>13</v>
      </c>
      <c r="O9" s="11">
        <v>14</v>
      </c>
      <c r="P9" s="8">
        <v>15</v>
      </c>
      <c r="Q9" s="8">
        <v>16</v>
      </c>
      <c r="R9" s="8">
        <v>17</v>
      </c>
      <c r="S9" s="8">
        <v>18</v>
      </c>
      <c r="T9" s="8">
        <v>3</v>
      </c>
    </row>
    <row r="10" spans="1:20" ht="17.25" customHeight="1">
      <c r="A10" s="13"/>
      <c r="B10" s="14" t="s">
        <v>25</v>
      </c>
      <c r="C10" s="15"/>
      <c r="D10" s="13"/>
      <c r="E10" s="13"/>
      <c r="F10" s="13"/>
      <c r="G10" s="13"/>
      <c r="H10" s="13"/>
      <c r="I10" s="13"/>
      <c r="J10" s="16"/>
      <c r="K10" s="17"/>
      <c r="L10" s="13"/>
      <c r="M10" s="16"/>
      <c r="N10" s="16"/>
      <c r="O10" s="16"/>
      <c r="P10" s="18"/>
      <c r="Q10" s="18"/>
      <c r="R10" s="18"/>
      <c r="S10" s="19"/>
      <c r="T10" s="19"/>
    </row>
    <row r="11" spans="1:20" ht="15.95" customHeight="1">
      <c r="A11" s="20">
        <v>1</v>
      </c>
      <c r="B11" s="21" t="s">
        <v>26</v>
      </c>
      <c r="C11" s="22" t="s">
        <v>27</v>
      </c>
      <c r="D11" s="23">
        <v>11456</v>
      </c>
      <c r="E11" s="23">
        <v>9470</v>
      </c>
      <c r="F11" s="23">
        <v>1527</v>
      </c>
      <c r="G11" s="23">
        <v>4888</v>
      </c>
      <c r="H11" s="23">
        <v>3055</v>
      </c>
      <c r="I11" s="23">
        <v>3360</v>
      </c>
      <c r="J11" s="24">
        <f>SUM(D11:I11)</f>
        <v>33756</v>
      </c>
      <c r="K11" s="25">
        <v>22</v>
      </c>
      <c r="L11" s="23">
        <v>1787</v>
      </c>
      <c r="M11" s="24">
        <f>K11*L11</f>
        <v>39314</v>
      </c>
      <c r="N11" s="24">
        <f>M11-J11</f>
        <v>5558</v>
      </c>
      <c r="O11" s="24">
        <f>ROUND(N11*50%,0)</f>
        <v>2779</v>
      </c>
      <c r="P11" s="26" t="s">
        <v>28</v>
      </c>
      <c r="Q11" s="26" t="s">
        <v>29</v>
      </c>
      <c r="R11" s="26" t="s">
        <v>30</v>
      </c>
      <c r="S11" s="19" t="s">
        <v>31</v>
      </c>
      <c r="T11" s="27" t="s">
        <v>32</v>
      </c>
    </row>
    <row r="12" spans="1:20" ht="15.95" customHeight="1">
      <c r="A12" s="20">
        <v>2</v>
      </c>
      <c r="B12" s="21" t="s">
        <v>33</v>
      </c>
      <c r="C12" s="22" t="s">
        <v>27</v>
      </c>
      <c r="D12" s="23">
        <v>12220</v>
      </c>
      <c r="E12" s="23">
        <v>6874</v>
      </c>
      <c r="F12" s="23">
        <v>153</v>
      </c>
      <c r="G12" s="23">
        <v>5346</v>
      </c>
      <c r="H12" s="23">
        <v>2444</v>
      </c>
      <c r="I12" s="23">
        <v>2291</v>
      </c>
      <c r="J12" s="24">
        <f>SUM(D12:I12)</f>
        <v>29328</v>
      </c>
      <c r="K12" s="25">
        <v>25</v>
      </c>
      <c r="L12" s="23">
        <v>1787</v>
      </c>
      <c r="M12" s="24">
        <f>K12*L12</f>
        <v>44675</v>
      </c>
      <c r="N12" s="24">
        <f>M12-J12</f>
        <v>15347</v>
      </c>
      <c r="O12" s="24">
        <f>ROUND(N12*50%,0)</f>
        <v>7674</v>
      </c>
      <c r="P12" s="26" t="s">
        <v>28</v>
      </c>
      <c r="Q12" s="26" t="s">
        <v>29</v>
      </c>
      <c r="R12" s="26" t="s">
        <v>30</v>
      </c>
      <c r="S12" s="19" t="s">
        <v>34</v>
      </c>
      <c r="T12" s="27" t="s">
        <v>35</v>
      </c>
    </row>
    <row r="13" spans="1:20" ht="15.95" customHeight="1">
      <c r="A13" s="20">
        <v>3</v>
      </c>
      <c r="B13" s="21" t="s">
        <v>36</v>
      </c>
      <c r="C13" s="22" t="s">
        <v>27</v>
      </c>
      <c r="D13" s="23">
        <v>12220</v>
      </c>
      <c r="E13" s="23">
        <v>6874</v>
      </c>
      <c r="F13" s="23">
        <v>153</v>
      </c>
      <c r="G13" s="23">
        <v>5346</v>
      </c>
      <c r="H13" s="23">
        <v>2444</v>
      </c>
      <c r="I13" s="23">
        <v>2291</v>
      </c>
      <c r="J13" s="24">
        <f>SUM(D13:I13)</f>
        <v>29328</v>
      </c>
      <c r="K13" s="25">
        <v>25</v>
      </c>
      <c r="L13" s="23">
        <v>1787</v>
      </c>
      <c r="M13" s="24">
        <f>K13*L13</f>
        <v>44675</v>
      </c>
      <c r="N13" s="24">
        <f>M13-J13</f>
        <v>15347</v>
      </c>
      <c r="O13" s="24">
        <f>ROUND(N13*50%,0)</f>
        <v>7674</v>
      </c>
      <c r="P13" s="26" t="s">
        <v>28</v>
      </c>
      <c r="Q13" s="26" t="s">
        <v>29</v>
      </c>
      <c r="R13" s="26" t="s">
        <v>30</v>
      </c>
      <c r="S13" s="19">
        <v>42000</v>
      </c>
      <c r="T13" s="27">
        <v>42000</v>
      </c>
    </row>
    <row r="14" spans="1:20" ht="15.95" customHeight="1">
      <c r="A14" s="20">
        <v>4</v>
      </c>
      <c r="B14" s="21" t="s">
        <v>37</v>
      </c>
      <c r="C14" s="22" t="s">
        <v>38</v>
      </c>
      <c r="D14" s="23">
        <v>6110</v>
      </c>
      <c r="E14" s="23">
        <v>916</v>
      </c>
      <c r="F14" s="23">
        <v>1222</v>
      </c>
      <c r="G14" s="23">
        <v>3055</v>
      </c>
      <c r="H14" s="23">
        <v>2444</v>
      </c>
      <c r="I14" s="23">
        <v>1527</v>
      </c>
      <c r="J14" s="24">
        <f t="shared" ref="J14:J65" si="0">SUM(D14:I14)</f>
        <v>15274</v>
      </c>
      <c r="K14" s="25">
        <v>12</v>
      </c>
      <c r="L14" s="23">
        <v>1992</v>
      </c>
      <c r="M14" s="24">
        <f t="shared" ref="M14:M66" si="1">K14*L14</f>
        <v>23904</v>
      </c>
      <c r="N14" s="24">
        <f t="shared" ref="N14:N66" si="2">M14-J14</f>
        <v>8630</v>
      </c>
      <c r="O14" s="24">
        <f t="shared" ref="O14:O65" si="3">ROUND(N14*50%,0)</f>
        <v>4315</v>
      </c>
      <c r="P14" s="26" t="s">
        <v>39</v>
      </c>
      <c r="Q14" s="26" t="s">
        <v>40</v>
      </c>
      <c r="R14" s="26" t="s">
        <v>41</v>
      </c>
      <c r="S14" s="19" t="s">
        <v>42</v>
      </c>
      <c r="T14" s="27" t="s">
        <v>43</v>
      </c>
    </row>
    <row r="15" spans="1:20" ht="15.95" customHeight="1">
      <c r="A15" s="20">
        <v>5</v>
      </c>
      <c r="B15" s="21" t="s">
        <v>44</v>
      </c>
      <c r="C15" s="22" t="s">
        <v>38</v>
      </c>
      <c r="D15" s="23">
        <v>7943</v>
      </c>
      <c r="E15" s="23">
        <v>916</v>
      </c>
      <c r="F15" s="23">
        <v>1527</v>
      </c>
      <c r="G15" s="23">
        <v>4582</v>
      </c>
      <c r="H15" s="23">
        <v>2444</v>
      </c>
      <c r="I15" s="23">
        <v>2138</v>
      </c>
      <c r="J15" s="24">
        <f t="shared" si="0"/>
        <v>19550</v>
      </c>
      <c r="K15" s="25">
        <v>16</v>
      </c>
      <c r="L15" s="23">
        <v>1992</v>
      </c>
      <c r="M15" s="24">
        <f t="shared" si="1"/>
        <v>31872</v>
      </c>
      <c r="N15" s="24">
        <f t="shared" si="2"/>
        <v>12322</v>
      </c>
      <c r="O15" s="24">
        <f t="shared" si="3"/>
        <v>6161</v>
      </c>
      <c r="P15" s="26" t="s">
        <v>45</v>
      </c>
      <c r="Q15" s="26" t="s">
        <v>46</v>
      </c>
      <c r="R15" s="26" t="s">
        <v>47</v>
      </c>
      <c r="S15" s="19" t="s">
        <v>48</v>
      </c>
      <c r="T15" s="27" t="s">
        <v>49</v>
      </c>
    </row>
    <row r="16" spans="1:20" ht="15.95" customHeight="1">
      <c r="A16" s="20">
        <v>6</v>
      </c>
      <c r="B16" s="21" t="s">
        <v>50</v>
      </c>
      <c r="C16" s="22" t="s">
        <v>38</v>
      </c>
      <c r="D16" s="23">
        <v>7943</v>
      </c>
      <c r="E16" s="23">
        <v>916</v>
      </c>
      <c r="F16" s="23">
        <v>1527</v>
      </c>
      <c r="G16" s="23">
        <v>4582</v>
      </c>
      <c r="H16" s="23">
        <v>2444</v>
      </c>
      <c r="I16" s="23">
        <v>2138</v>
      </c>
      <c r="J16" s="24">
        <f>SUM(D16:I16)</f>
        <v>19550</v>
      </c>
      <c r="K16" s="25">
        <v>16</v>
      </c>
      <c r="L16" s="23">
        <v>1992</v>
      </c>
      <c r="M16" s="24">
        <f>K16*L16</f>
        <v>31872</v>
      </c>
      <c r="N16" s="24">
        <f>M16-J16</f>
        <v>12322</v>
      </c>
      <c r="O16" s="24">
        <f>ROUND(N16*50%,0)</f>
        <v>6161</v>
      </c>
      <c r="P16" s="26"/>
      <c r="Q16" s="26"/>
      <c r="R16" s="26"/>
      <c r="S16" s="19">
        <v>18000</v>
      </c>
      <c r="T16" s="27" t="s">
        <v>51</v>
      </c>
    </row>
    <row r="17" spans="1:20" ht="15.95" customHeight="1">
      <c r="A17" s="20">
        <v>7</v>
      </c>
      <c r="B17" s="21" t="s">
        <v>52</v>
      </c>
      <c r="C17" s="22" t="s">
        <v>53</v>
      </c>
      <c r="D17" s="23">
        <v>5652</v>
      </c>
      <c r="E17" s="23">
        <v>611</v>
      </c>
      <c r="F17" s="23">
        <v>687</v>
      </c>
      <c r="G17" s="23">
        <v>2749</v>
      </c>
      <c r="H17" s="23">
        <v>1833</v>
      </c>
      <c r="I17" s="23">
        <v>1375</v>
      </c>
      <c r="J17" s="24">
        <f t="shared" si="0"/>
        <v>12907</v>
      </c>
      <c r="K17" s="25">
        <v>11</v>
      </c>
      <c r="L17" s="23">
        <v>1630</v>
      </c>
      <c r="M17" s="24">
        <f t="shared" si="1"/>
        <v>17930</v>
      </c>
      <c r="N17" s="24">
        <f t="shared" si="2"/>
        <v>5023</v>
      </c>
      <c r="O17" s="24">
        <f t="shared" si="3"/>
        <v>2512</v>
      </c>
      <c r="P17" s="26" t="s">
        <v>39</v>
      </c>
      <c r="Q17" s="26" t="s">
        <v>54</v>
      </c>
      <c r="R17" s="26" t="s">
        <v>55</v>
      </c>
      <c r="S17" s="19">
        <v>10000</v>
      </c>
      <c r="T17" s="27" t="s">
        <v>56</v>
      </c>
    </row>
    <row r="18" spans="1:20" s="32" customFormat="1" ht="15.95" customHeight="1">
      <c r="A18" s="20">
        <v>8</v>
      </c>
      <c r="B18" s="28" t="s">
        <v>57</v>
      </c>
      <c r="C18" s="29" t="s">
        <v>53</v>
      </c>
      <c r="D18" s="23">
        <v>5652</v>
      </c>
      <c r="E18" s="23">
        <v>611</v>
      </c>
      <c r="F18" s="23">
        <v>687</v>
      </c>
      <c r="G18" s="23">
        <v>2749</v>
      </c>
      <c r="H18" s="23">
        <v>1833</v>
      </c>
      <c r="I18" s="23">
        <v>1375</v>
      </c>
      <c r="J18" s="24">
        <f>SUM(D18:I18)</f>
        <v>12907</v>
      </c>
      <c r="K18" s="25">
        <v>11</v>
      </c>
      <c r="L18" s="23">
        <v>1630</v>
      </c>
      <c r="M18" s="24">
        <f>K18*L18</f>
        <v>17930</v>
      </c>
      <c r="N18" s="24">
        <f>M18-J18</f>
        <v>5023</v>
      </c>
      <c r="O18" s="24">
        <f>ROUND(N18*50%,0)</f>
        <v>2512</v>
      </c>
      <c r="P18" s="30" t="s">
        <v>45</v>
      </c>
      <c r="Q18" s="30" t="s">
        <v>54</v>
      </c>
      <c r="R18" s="30" t="s">
        <v>41</v>
      </c>
      <c r="S18" s="31">
        <v>13000</v>
      </c>
      <c r="T18" s="27" t="s">
        <v>58</v>
      </c>
    </row>
    <row r="19" spans="1:20" ht="15.95" customHeight="1">
      <c r="A19" s="20">
        <v>9</v>
      </c>
      <c r="B19" s="21" t="s">
        <v>59</v>
      </c>
      <c r="C19" s="22" t="s">
        <v>60</v>
      </c>
      <c r="D19" s="23">
        <v>7943</v>
      </c>
      <c r="E19" s="23">
        <v>305</v>
      </c>
      <c r="F19" s="23">
        <v>275</v>
      </c>
      <c r="G19" s="23">
        <v>2291</v>
      </c>
      <c r="H19" s="23">
        <v>0</v>
      </c>
      <c r="I19" s="23">
        <v>0</v>
      </c>
      <c r="J19" s="24">
        <f t="shared" si="0"/>
        <v>10814</v>
      </c>
      <c r="K19" s="25">
        <v>8</v>
      </c>
      <c r="L19" s="23">
        <v>2053</v>
      </c>
      <c r="M19" s="24">
        <f t="shared" si="1"/>
        <v>16424</v>
      </c>
      <c r="N19" s="24">
        <f t="shared" si="2"/>
        <v>5610</v>
      </c>
      <c r="O19" s="24">
        <f t="shared" si="3"/>
        <v>2805</v>
      </c>
      <c r="P19" s="26" t="s">
        <v>45</v>
      </c>
      <c r="Q19" s="26" t="s">
        <v>55</v>
      </c>
      <c r="R19" s="26" t="s">
        <v>41</v>
      </c>
      <c r="S19" s="19">
        <v>8000</v>
      </c>
      <c r="T19" s="27" t="s">
        <v>61</v>
      </c>
    </row>
    <row r="20" spans="1:20" ht="15.95" customHeight="1">
      <c r="A20" s="20">
        <v>10</v>
      </c>
      <c r="B20" s="21" t="s">
        <v>62</v>
      </c>
      <c r="C20" s="22" t="s">
        <v>60</v>
      </c>
      <c r="D20" s="23"/>
      <c r="E20" s="23"/>
      <c r="F20" s="23"/>
      <c r="G20" s="23"/>
      <c r="H20" s="23"/>
      <c r="I20" s="23"/>
      <c r="J20" s="24">
        <f t="shared" si="0"/>
        <v>0</v>
      </c>
      <c r="K20" s="25"/>
      <c r="L20" s="23"/>
      <c r="M20" s="24"/>
      <c r="N20" s="24"/>
      <c r="O20" s="24"/>
      <c r="P20" s="26"/>
      <c r="Q20" s="26"/>
      <c r="R20" s="26"/>
      <c r="S20" s="19">
        <v>10000</v>
      </c>
      <c r="T20" s="27" t="s">
        <v>63</v>
      </c>
    </row>
    <row r="21" spans="1:20" ht="15.95" customHeight="1">
      <c r="A21" s="20">
        <v>10</v>
      </c>
      <c r="B21" s="21" t="s">
        <v>64</v>
      </c>
      <c r="C21" s="22" t="s">
        <v>65</v>
      </c>
      <c r="D21" s="23">
        <v>9470</v>
      </c>
      <c r="E21" s="23">
        <v>611</v>
      </c>
      <c r="F21" s="23">
        <v>764</v>
      </c>
      <c r="G21" s="23">
        <v>3666</v>
      </c>
      <c r="H21" s="23">
        <v>2138</v>
      </c>
      <c r="I21" s="23">
        <v>2902</v>
      </c>
      <c r="J21" s="24">
        <f t="shared" si="0"/>
        <v>19551</v>
      </c>
      <c r="K21" s="25">
        <v>6</v>
      </c>
      <c r="L21" s="23">
        <v>6098</v>
      </c>
      <c r="M21" s="24">
        <f t="shared" si="1"/>
        <v>36588</v>
      </c>
      <c r="N21" s="24">
        <f t="shared" si="2"/>
        <v>17037</v>
      </c>
      <c r="O21" s="24">
        <f t="shared" si="3"/>
        <v>8519</v>
      </c>
      <c r="P21" s="26" t="s">
        <v>45</v>
      </c>
      <c r="Q21" s="26" t="s">
        <v>66</v>
      </c>
      <c r="R21" s="26" t="s">
        <v>67</v>
      </c>
      <c r="S21" s="19" t="s">
        <v>68</v>
      </c>
      <c r="T21" s="27" t="s">
        <v>69</v>
      </c>
    </row>
    <row r="22" spans="1:20" ht="15.95" customHeight="1">
      <c r="A22" s="20">
        <v>11</v>
      </c>
      <c r="B22" s="21" t="s">
        <v>70</v>
      </c>
      <c r="C22" s="22" t="s">
        <v>65</v>
      </c>
      <c r="D22" s="23">
        <v>9470</v>
      </c>
      <c r="E22" s="23">
        <v>611</v>
      </c>
      <c r="F22" s="23">
        <v>764</v>
      </c>
      <c r="G22" s="23">
        <v>3666</v>
      </c>
      <c r="H22" s="23">
        <v>2138</v>
      </c>
      <c r="I22" s="23">
        <v>2902</v>
      </c>
      <c r="J22" s="24">
        <f>SUM(D22:I22)</f>
        <v>19551</v>
      </c>
      <c r="K22" s="25">
        <v>6</v>
      </c>
      <c r="L22" s="23">
        <v>6098</v>
      </c>
      <c r="M22" s="24">
        <f>K22*L22</f>
        <v>36588</v>
      </c>
      <c r="N22" s="24">
        <f>M22-J22</f>
        <v>17037</v>
      </c>
      <c r="O22" s="24">
        <f>ROUND(N22*50%,0)</f>
        <v>8519</v>
      </c>
      <c r="P22" s="26" t="s">
        <v>45</v>
      </c>
      <c r="Q22" s="26" t="s">
        <v>66</v>
      </c>
      <c r="R22" s="26" t="s">
        <v>67</v>
      </c>
      <c r="S22" s="19">
        <v>16000</v>
      </c>
      <c r="T22" s="27" t="s">
        <v>71</v>
      </c>
    </row>
    <row r="23" spans="1:20" ht="15.95" customHeight="1">
      <c r="A23" s="20">
        <v>12</v>
      </c>
      <c r="B23" s="21" t="s">
        <v>72</v>
      </c>
      <c r="C23" s="22" t="s">
        <v>73</v>
      </c>
      <c r="D23" s="23">
        <v>6110</v>
      </c>
      <c r="E23" s="23">
        <v>764</v>
      </c>
      <c r="F23" s="23">
        <v>764</v>
      </c>
      <c r="G23" s="23">
        <v>3055</v>
      </c>
      <c r="H23" s="23">
        <v>2291</v>
      </c>
      <c r="I23" s="23">
        <v>1527</v>
      </c>
      <c r="J23" s="24">
        <f t="shared" si="0"/>
        <v>14511</v>
      </c>
      <c r="K23" s="25">
        <v>4</v>
      </c>
      <c r="L23" s="23">
        <v>6309</v>
      </c>
      <c r="M23" s="24">
        <f t="shared" si="1"/>
        <v>25236</v>
      </c>
      <c r="N23" s="24">
        <f t="shared" si="2"/>
        <v>10725</v>
      </c>
      <c r="O23" s="24">
        <f t="shared" si="3"/>
        <v>5363</v>
      </c>
      <c r="P23" s="26" t="s">
        <v>39</v>
      </c>
      <c r="Q23" s="26" t="s">
        <v>74</v>
      </c>
      <c r="R23" s="26" t="s">
        <v>74</v>
      </c>
      <c r="S23" s="19" t="s">
        <v>75</v>
      </c>
      <c r="T23" s="27" t="s">
        <v>76</v>
      </c>
    </row>
    <row r="24" spans="1:20" ht="15.95" customHeight="1">
      <c r="A24" s="20">
        <v>13</v>
      </c>
      <c r="B24" s="21" t="s">
        <v>77</v>
      </c>
      <c r="C24" s="22" t="s">
        <v>78</v>
      </c>
      <c r="D24" s="23">
        <v>6415</v>
      </c>
      <c r="E24" s="23">
        <v>764</v>
      </c>
      <c r="F24" s="23">
        <v>764</v>
      </c>
      <c r="G24" s="23">
        <v>3360</v>
      </c>
      <c r="H24" s="23">
        <v>2291</v>
      </c>
      <c r="I24" s="23">
        <v>1527</v>
      </c>
      <c r="J24" s="24">
        <f>SUM(D24:I24)</f>
        <v>15121</v>
      </c>
      <c r="K24" s="25">
        <v>5</v>
      </c>
      <c r="L24" s="23">
        <v>6038</v>
      </c>
      <c r="M24" s="24">
        <f>K24*L24</f>
        <v>30190</v>
      </c>
      <c r="N24" s="24">
        <f>M24-J24</f>
        <v>15069</v>
      </c>
      <c r="O24" s="24">
        <f>ROUND(N24*50%,0)</f>
        <v>7535</v>
      </c>
      <c r="P24" s="26"/>
      <c r="Q24" s="26"/>
      <c r="R24" s="26"/>
      <c r="S24" s="19" t="s">
        <v>79</v>
      </c>
      <c r="T24" s="27" t="s">
        <v>76</v>
      </c>
    </row>
    <row r="25" spans="1:20" ht="15.95" customHeight="1">
      <c r="A25" s="20">
        <v>14</v>
      </c>
      <c r="B25" s="21" t="s">
        <v>80</v>
      </c>
      <c r="C25" s="22" t="s">
        <v>81</v>
      </c>
      <c r="D25" s="23">
        <v>13747</v>
      </c>
      <c r="E25" s="23">
        <v>1222</v>
      </c>
      <c r="F25" s="23">
        <v>1680</v>
      </c>
      <c r="G25" s="23">
        <v>7332</v>
      </c>
      <c r="H25" s="23">
        <v>6110</v>
      </c>
      <c r="I25" s="23">
        <v>4124</v>
      </c>
      <c r="J25" s="24">
        <f t="shared" si="0"/>
        <v>34215</v>
      </c>
      <c r="K25" s="25">
        <v>7</v>
      </c>
      <c r="L25" s="23">
        <v>4468</v>
      </c>
      <c r="M25" s="24">
        <f t="shared" si="1"/>
        <v>31276</v>
      </c>
      <c r="N25" s="24">
        <f t="shared" si="2"/>
        <v>-2939</v>
      </c>
      <c r="O25" s="24">
        <f t="shared" si="3"/>
        <v>-1470</v>
      </c>
      <c r="P25" s="26" t="s">
        <v>39</v>
      </c>
      <c r="Q25" s="26" t="s">
        <v>55</v>
      </c>
      <c r="R25" s="26" t="s">
        <v>41</v>
      </c>
      <c r="S25" s="19" t="s">
        <v>82</v>
      </c>
      <c r="T25" s="27" t="s">
        <v>32</v>
      </c>
    </row>
    <row r="26" spans="1:20" ht="15.95" customHeight="1">
      <c r="A26" s="20">
        <v>15</v>
      </c>
      <c r="B26" s="21" t="s">
        <v>83</v>
      </c>
      <c r="C26" s="22" t="s">
        <v>81</v>
      </c>
      <c r="D26" s="23">
        <v>16802</v>
      </c>
      <c r="E26" s="23">
        <v>1527</v>
      </c>
      <c r="F26" s="23">
        <v>2444</v>
      </c>
      <c r="G26" s="23">
        <v>10387</v>
      </c>
      <c r="H26" s="23">
        <v>8248</v>
      </c>
      <c r="I26" s="23">
        <v>4277</v>
      </c>
      <c r="J26" s="24">
        <f>SUM(D26:I26)</f>
        <v>43685</v>
      </c>
      <c r="K26" s="25">
        <v>11</v>
      </c>
      <c r="L26" s="23">
        <v>4468</v>
      </c>
      <c r="M26" s="24">
        <f>K26*L26</f>
        <v>49148</v>
      </c>
      <c r="N26" s="24">
        <f>M26-J26</f>
        <v>5463</v>
      </c>
      <c r="O26" s="24">
        <f>ROUND(N26*50%,0)</f>
        <v>2732</v>
      </c>
      <c r="P26" s="26" t="s">
        <v>39</v>
      </c>
      <c r="Q26" s="26" t="s">
        <v>55</v>
      </c>
      <c r="R26" s="26" t="s">
        <v>41</v>
      </c>
      <c r="S26" s="19" t="s">
        <v>84</v>
      </c>
      <c r="T26" s="27" t="s">
        <v>85</v>
      </c>
    </row>
    <row r="27" spans="1:20" ht="15.95" customHeight="1">
      <c r="A27" s="20">
        <v>16</v>
      </c>
      <c r="B27" s="21" t="s">
        <v>86</v>
      </c>
      <c r="C27" s="22" t="s">
        <v>81</v>
      </c>
      <c r="D27" s="23"/>
      <c r="E27" s="23"/>
      <c r="F27" s="23"/>
      <c r="G27" s="23"/>
      <c r="H27" s="23"/>
      <c r="I27" s="23"/>
      <c r="J27" s="24">
        <f t="shared" si="0"/>
        <v>0</v>
      </c>
      <c r="K27" s="25"/>
      <c r="L27" s="23"/>
      <c r="M27" s="24">
        <f t="shared" si="1"/>
        <v>0</v>
      </c>
      <c r="N27" s="24">
        <f t="shared" si="2"/>
        <v>0</v>
      </c>
      <c r="O27" s="24">
        <f t="shared" si="3"/>
        <v>0</v>
      </c>
      <c r="P27" s="26" t="s">
        <v>45</v>
      </c>
      <c r="Q27" s="26" t="s">
        <v>87</v>
      </c>
      <c r="R27" s="26" t="s">
        <v>88</v>
      </c>
      <c r="S27" s="19" t="s">
        <v>89</v>
      </c>
      <c r="T27" s="27" t="s">
        <v>90</v>
      </c>
    </row>
    <row r="28" spans="1:20" ht="15.95" customHeight="1">
      <c r="A28" s="20">
        <v>17</v>
      </c>
      <c r="B28" s="21" t="s">
        <v>91</v>
      </c>
      <c r="C28" s="22" t="s">
        <v>81</v>
      </c>
      <c r="D28" s="23"/>
      <c r="E28" s="23"/>
      <c r="F28" s="23"/>
      <c r="G28" s="23"/>
      <c r="H28" s="23"/>
      <c r="I28" s="23"/>
      <c r="J28" s="24">
        <f t="shared" si="0"/>
        <v>0</v>
      </c>
      <c r="K28" s="25"/>
      <c r="L28" s="23"/>
      <c r="M28" s="24">
        <f t="shared" si="1"/>
        <v>0</v>
      </c>
      <c r="N28" s="24">
        <f t="shared" si="2"/>
        <v>0</v>
      </c>
      <c r="O28" s="24">
        <f t="shared" si="3"/>
        <v>0</v>
      </c>
      <c r="P28" s="26"/>
      <c r="Q28" s="26"/>
      <c r="R28" s="26"/>
      <c r="S28" s="19">
        <v>50000</v>
      </c>
      <c r="T28" s="27">
        <v>55000</v>
      </c>
    </row>
    <row r="29" spans="1:20" ht="15.95" customHeight="1">
      <c r="A29" s="20">
        <v>18</v>
      </c>
      <c r="B29" s="33" t="s">
        <v>92</v>
      </c>
      <c r="C29" s="34" t="s">
        <v>81</v>
      </c>
      <c r="D29" s="23">
        <v>106924</v>
      </c>
      <c r="E29" s="23">
        <v>2291</v>
      </c>
      <c r="F29" s="23">
        <v>2749</v>
      </c>
      <c r="G29" s="23">
        <v>11456</v>
      </c>
      <c r="H29" s="23">
        <v>12831</v>
      </c>
      <c r="I29" s="23">
        <v>3971</v>
      </c>
      <c r="J29" s="24">
        <f t="shared" si="0"/>
        <v>140222</v>
      </c>
      <c r="K29" s="25">
        <v>450</v>
      </c>
      <c r="L29" s="23">
        <v>475</v>
      </c>
      <c r="M29" s="24">
        <f t="shared" si="1"/>
        <v>213750</v>
      </c>
      <c r="N29" s="24">
        <f t="shared" si="2"/>
        <v>73528</v>
      </c>
      <c r="O29" s="24">
        <f t="shared" si="3"/>
        <v>36764</v>
      </c>
      <c r="P29" s="26"/>
      <c r="Q29" s="26"/>
      <c r="R29" s="26"/>
      <c r="S29" s="19" t="s">
        <v>93</v>
      </c>
      <c r="T29" s="27" t="s">
        <v>94</v>
      </c>
    </row>
    <row r="30" spans="1:20" ht="15.95" customHeight="1">
      <c r="A30" s="20">
        <v>19</v>
      </c>
      <c r="B30" s="21" t="s">
        <v>95</v>
      </c>
      <c r="C30" s="22" t="s">
        <v>96</v>
      </c>
      <c r="D30" s="23">
        <v>7637</v>
      </c>
      <c r="E30" s="23">
        <v>4277</v>
      </c>
      <c r="F30" s="23">
        <v>6110</v>
      </c>
      <c r="G30" s="23">
        <v>6415</v>
      </c>
      <c r="H30" s="23">
        <v>1222</v>
      </c>
      <c r="I30" s="23">
        <v>2749</v>
      </c>
      <c r="J30" s="24">
        <f t="shared" si="0"/>
        <v>28410</v>
      </c>
      <c r="K30" s="25">
        <v>7</v>
      </c>
      <c r="L30" s="23">
        <v>4226</v>
      </c>
      <c r="M30" s="24">
        <f t="shared" si="1"/>
        <v>29582</v>
      </c>
      <c r="N30" s="24">
        <f t="shared" si="2"/>
        <v>1172</v>
      </c>
      <c r="O30" s="24">
        <f t="shared" si="3"/>
        <v>586</v>
      </c>
      <c r="P30" s="26" t="s">
        <v>97</v>
      </c>
      <c r="Q30" s="26" t="s">
        <v>55</v>
      </c>
      <c r="R30" s="26" t="s">
        <v>47</v>
      </c>
      <c r="S30" s="19">
        <v>20000</v>
      </c>
      <c r="T30" s="27" t="s">
        <v>98</v>
      </c>
    </row>
    <row r="31" spans="1:20" ht="15.95" customHeight="1">
      <c r="A31" s="20">
        <v>20</v>
      </c>
      <c r="B31" s="21" t="s">
        <v>99</v>
      </c>
      <c r="C31" s="22" t="s">
        <v>96</v>
      </c>
      <c r="D31" s="23">
        <v>11914</v>
      </c>
      <c r="E31" s="23">
        <v>916</v>
      </c>
      <c r="F31" s="23">
        <v>7637</v>
      </c>
      <c r="G31" s="23">
        <v>6568</v>
      </c>
      <c r="H31" s="23">
        <v>1833</v>
      </c>
      <c r="I31" s="23">
        <v>4430</v>
      </c>
      <c r="J31" s="24">
        <f t="shared" si="0"/>
        <v>33298</v>
      </c>
      <c r="K31" s="25">
        <v>10</v>
      </c>
      <c r="L31" s="23">
        <v>4226</v>
      </c>
      <c r="M31" s="24">
        <f t="shared" si="1"/>
        <v>42260</v>
      </c>
      <c r="N31" s="24">
        <f t="shared" si="2"/>
        <v>8962</v>
      </c>
      <c r="O31" s="24">
        <f t="shared" si="3"/>
        <v>4481</v>
      </c>
      <c r="P31" s="26" t="s">
        <v>87</v>
      </c>
      <c r="Q31" s="26" t="s">
        <v>100</v>
      </c>
      <c r="R31" s="26" t="s">
        <v>101</v>
      </c>
      <c r="S31" s="19" t="s">
        <v>102</v>
      </c>
      <c r="T31" s="27" t="s">
        <v>103</v>
      </c>
    </row>
    <row r="32" spans="1:20" ht="15.95" customHeight="1">
      <c r="A32" s="20">
        <v>21</v>
      </c>
      <c r="B32" s="21" t="s">
        <v>104</v>
      </c>
      <c r="C32" s="22" t="s">
        <v>105</v>
      </c>
      <c r="D32" s="23">
        <v>6415</v>
      </c>
      <c r="E32" s="23">
        <v>611</v>
      </c>
      <c r="F32" s="23">
        <v>2749</v>
      </c>
      <c r="G32" s="23">
        <v>3360</v>
      </c>
      <c r="H32" s="23">
        <v>5804</v>
      </c>
      <c r="I32" s="23">
        <v>2749</v>
      </c>
      <c r="J32" s="24">
        <f t="shared" si="0"/>
        <v>21688</v>
      </c>
      <c r="K32" s="25">
        <v>7</v>
      </c>
      <c r="L32" s="23">
        <v>4226</v>
      </c>
      <c r="M32" s="24">
        <f t="shared" si="1"/>
        <v>29582</v>
      </c>
      <c r="N32" s="24">
        <f t="shared" si="2"/>
        <v>7894</v>
      </c>
      <c r="O32" s="24">
        <f>ROUND(N32*50%,0)</f>
        <v>3947</v>
      </c>
      <c r="P32" s="26" t="s">
        <v>46</v>
      </c>
      <c r="Q32" s="26" t="s">
        <v>67</v>
      </c>
      <c r="R32" s="26" t="s">
        <v>106</v>
      </c>
      <c r="S32" s="19">
        <v>22000</v>
      </c>
      <c r="T32" s="27" t="s">
        <v>107</v>
      </c>
    </row>
    <row r="33" spans="1:20" s="32" customFormat="1" ht="15.95" customHeight="1">
      <c r="A33" s="20">
        <v>22</v>
      </c>
      <c r="B33" s="28" t="s">
        <v>108</v>
      </c>
      <c r="C33" s="29" t="s">
        <v>109</v>
      </c>
      <c r="D33" s="23">
        <v>7179</v>
      </c>
      <c r="E33" s="23">
        <v>611</v>
      </c>
      <c r="F33" s="23">
        <v>2138</v>
      </c>
      <c r="G33" s="23">
        <v>3055</v>
      </c>
      <c r="H33" s="23">
        <v>2291</v>
      </c>
      <c r="I33" s="23">
        <v>2291</v>
      </c>
      <c r="J33" s="24">
        <f>SUM(D33:I33)</f>
        <v>17565</v>
      </c>
      <c r="K33" s="35">
        <v>6.5</v>
      </c>
      <c r="L33" s="23">
        <v>4830</v>
      </c>
      <c r="M33" s="24">
        <f>K33*L33</f>
        <v>31395</v>
      </c>
      <c r="N33" s="24">
        <f>M33-J33</f>
        <v>13830</v>
      </c>
      <c r="O33" s="24">
        <f>ROUND(N33*50%,0)</f>
        <v>6915</v>
      </c>
      <c r="P33" s="30" t="s">
        <v>54</v>
      </c>
      <c r="Q33" s="30" t="s">
        <v>47</v>
      </c>
      <c r="R33" s="30" t="s">
        <v>88</v>
      </c>
      <c r="S33" s="31" t="s">
        <v>110</v>
      </c>
      <c r="T33" s="36" t="s">
        <v>111</v>
      </c>
    </row>
    <row r="34" spans="1:20" ht="15.95" customHeight="1">
      <c r="A34" s="20">
        <v>23</v>
      </c>
      <c r="B34" s="21" t="s">
        <v>112</v>
      </c>
      <c r="C34" s="22"/>
      <c r="D34" s="23"/>
      <c r="E34" s="23"/>
      <c r="F34" s="23"/>
      <c r="G34" s="23"/>
      <c r="H34" s="23"/>
      <c r="I34" s="23"/>
      <c r="J34" s="24">
        <f t="shared" si="0"/>
        <v>0</v>
      </c>
      <c r="K34" s="25"/>
      <c r="L34" s="23"/>
      <c r="M34" s="24">
        <f t="shared" si="1"/>
        <v>0</v>
      </c>
      <c r="N34" s="24">
        <f t="shared" si="2"/>
        <v>0</v>
      </c>
      <c r="O34" s="24">
        <f t="shared" si="3"/>
        <v>0</v>
      </c>
      <c r="P34" s="26"/>
      <c r="Q34" s="26"/>
      <c r="R34" s="26"/>
      <c r="S34" s="19" t="s">
        <v>113</v>
      </c>
      <c r="T34" s="27" t="s">
        <v>113</v>
      </c>
    </row>
    <row r="35" spans="1:20" s="32" customFormat="1" ht="15.95" customHeight="1">
      <c r="A35" s="37">
        <v>24</v>
      </c>
      <c r="B35" s="28" t="s">
        <v>114</v>
      </c>
      <c r="C35" s="29" t="s">
        <v>115</v>
      </c>
      <c r="D35" s="24">
        <v>29000</v>
      </c>
      <c r="E35" s="24">
        <v>6500</v>
      </c>
      <c r="F35" s="24">
        <v>2250</v>
      </c>
      <c r="G35" s="24">
        <v>14000</v>
      </c>
      <c r="H35" s="24">
        <v>12000</v>
      </c>
      <c r="I35" s="24">
        <v>3500</v>
      </c>
      <c r="J35" s="24">
        <f t="shared" si="0"/>
        <v>67250</v>
      </c>
      <c r="K35" s="38">
        <v>80</v>
      </c>
      <c r="L35" s="24">
        <v>1300</v>
      </c>
      <c r="M35" s="24">
        <f t="shared" si="1"/>
        <v>104000</v>
      </c>
      <c r="N35" s="24">
        <f t="shared" si="2"/>
        <v>36750</v>
      </c>
      <c r="O35" s="24">
        <f t="shared" si="3"/>
        <v>18375</v>
      </c>
      <c r="P35" s="30" t="s">
        <v>116</v>
      </c>
      <c r="Q35" s="30" t="s">
        <v>54</v>
      </c>
      <c r="R35" s="30" t="s">
        <v>54</v>
      </c>
      <c r="S35" s="31">
        <v>65000</v>
      </c>
      <c r="T35" s="36" t="s">
        <v>117</v>
      </c>
    </row>
    <row r="36" spans="1:20" s="32" customFormat="1" ht="15.95" customHeight="1">
      <c r="A36" s="37">
        <v>25</v>
      </c>
      <c r="B36" s="28" t="s">
        <v>118</v>
      </c>
      <c r="C36" s="29" t="s">
        <v>115</v>
      </c>
      <c r="D36" s="24"/>
      <c r="E36" s="24"/>
      <c r="F36" s="24"/>
      <c r="G36" s="24"/>
      <c r="H36" s="24"/>
      <c r="I36" s="24"/>
      <c r="J36" s="24">
        <f>SUM(D36:I36)</f>
        <v>0</v>
      </c>
      <c r="K36" s="38"/>
      <c r="L36" s="24"/>
      <c r="M36" s="24">
        <f>K36*L36</f>
        <v>0</v>
      </c>
      <c r="N36" s="24">
        <f>M36-J36</f>
        <v>0</v>
      </c>
      <c r="O36" s="24">
        <f>ROUND(N36*50%,0)</f>
        <v>0</v>
      </c>
      <c r="P36" s="30"/>
      <c r="Q36" s="30"/>
      <c r="R36" s="30"/>
      <c r="S36" s="31" t="s">
        <v>119</v>
      </c>
      <c r="T36" s="36" t="s">
        <v>90</v>
      </c>
    </row>
    <row r="37" spans="1:20" s="32" customFormat="1" ht="15.95" customHeight="1">
      <c r="A37" s="37">
        <v>26</v>
      </c>
      <c r="B37" s="28" t="s">
        <v>120</v>
      </c>
      <c r="C37" s="29" t="s">
        <v>115</v>
      </c>
      <c r="D37" s="24">
        <v>29630</v>
      </c>
      <c r="E37" s="24">
        <v>6300</v>
      </c>
      <c r="F37" s="24">
        <v>2750</v>
      </c>
      <c r="G37" s="24">
        <v>16800</v>
      </c>
      <c r="H37" s="24">
        <v>16000</v>
      </c>
      <c r="I37" s="24">
        <v>9500</v>
      </c>
      <c r="J37" s="24">
        <f t="shared" si="0"/>
        <v>80980</v>
      </c>
      <c r="K37" s="38">
        <v>25</v>
      </c>
      <c r="L37" s="24">
        <v>7000</v>
      </c>
      <c r="M37" s="24">
        <f t="shared" si="1"/>
        <v>175000</v>
      </c>
      <c r="N37" s="24">
        <f t="shared" si="2"/>
        <v>94020</v>
      </c>
      <c r="O37" s="24">
        <f t="shared" si="3"/>
        <v>47010</v>
      </c>
      <c r="P37" s="30" t="s">
        <v>121</v>
      </c>
      <c r="Q37" s="30" t="s">
        <v>66</v>
      </c>
      <c r="R37" s="30" t="s">
        <v>67</v>
      </c>
      <c r="S37" s="31">
        <v>88000</v>
      </c>
      <c r="T37" s="36" t="s">
        <v>122</v>
      </c>
    </row>
    <row r="38" spans="1:20" ht="15.95" customHeight="1">
      <c r="A38" s="20">
        <v>27</v>
      </c>
      <c r="B38" s="21" t="s">
        <v>123</v>
      </c>
      <c r="C38" s="22" t="s">
        <v>124</v>
      </c>
      <c r="D38" s="23">
        <v>10692</v>
      </c>
      <c r="E38" s="23">
        <v>1222</v>
      </c>
      <c r="F38" s="23">
        <v>3055</v>
      </c>
      <c r="G38" s="23">
        <v>5652</v>
      </c>
      <c r="H38" s="23">
        <v>0</v>
      </c>
      <c r="I38" s="23">
        <v>2291</v>
      </c>
      <c r="J38" s="24">
        <f t="shared" si="0"/>
        <v>22912</v>
      </c>
      <c r="K38" s="25">
        <v>2</v>
      </c>
      <c r="L38" s="23">
        <v>18113</v>
      </c>
      <c r="M38" s="24">
        <f t="shared" si="1"/>
        <v>36226</v>
      </c>
      <c r="N38" s="24">
        <f t="shared" si="2"/>
        <v>13314</v>
      </c>
      <c r="O38" s="24">
        <f t="shared" si="3"/>
        <v>6657</v>
      </c>
      <c r="P38" s="26" t="s">
        <v>54</v>
      </c>
      <c r="Q38" s="26" t="s">
        <v>125</v>
      </c>
      <c r="R38" s="26" t="s">
        <v>126</v>
      </c>
      <c r="S38" s="19">
        <v>36000</v>
      </c>
      <c r="T38" s="27" t="s">
        <v>32</v>
      </c>
    </row>
    <row r="39" spans="1:20" s="32" customFormat="1" ht="15.95" customHeight="1">
      <c r="A39" s="37">
        <v>28</v>
      </c>
      <c r="B39" s="28" t="s">
        <v>127</v>
      </c>
      <c r="C39" s="29" t="s">
        <v>128</v>
      </c>
      <c r="D39" s="24">
        <v>24072</v>
      </c>
      <c r="E39" s="24">
        <v>5500</v>
      </c>
      <c r="F39" s="24">
        <v>9500</v>
      </c>
      <c r="G39" s="24">
        <v>10800</v>
      </c>
      <c r="H39" s="24">
        <v>14550</v>
      </c>
      <c r="I39" s="24">
        <v>9500</v>
      </c>
      <c r="J39" s="24">
        <f t="shared" si="0"/>
        <v>73922</v>
      </c>
      <c r="K39" s="38">
        <v>20</v>
      </c>
      <c r="L39" s="24">
        <v>6000</v>
      </c>
      <c r="M39" s="24">
        <f t="shared" si="1"/>
        <v>120000</v>
      </c>
      <c r="N39" s="24">
        <f t="shared" si="2"/>
        <v>46078</v>
      </c>
      <c r="O39" s="24">
        <f t="shared" si="3"/>
        <v>23039</v>
      </c>
      <c r="P39" s="30" t="s">
        <v>39</v>
      </c>
      <c r="Q39" s="30" t="s">
        <v>129</v>
      </c>
      <c r="R39" s="30" t="s">
        <v>130</v>
      </c>
      <c r="S39" s="31" t="s">
        <v>131</v>
      </c>
      <c r="T39" s="36" t="s">
        <v>131</v>
      </c>
    </row>
    <row r="40" spans="1:20" ht="15.95" customHeight="1">
      <c r="A40" s="20">
        <v>29</v>
      </c>
      <c r="B40" s="21" t="s">
        <v>132</v>
      </c>
      <c r="C40" s="22" t="s">
        <v>133</v>
      </c>
      <c r="D40" s="23">
        <v>8300</v>
      </c>
      <c r="E40" s="23">
        <v>4000</v>
      </c>
      <c r="F40" s="23">
        <v>4500</v>
      </c>
      <c r="G40" s="23">
        <v>14000</v>
      </c>
      <c r="H40" s="23">
        <v>9900</v>
      </c>
      <c r="I40" s="23">
        <v>6500</v>
      </c>
      <c r="J40" s="24">
        <f t="shared" si="0"/>
        <v>47200</v>
      </c>
      <c r="K40" s="25">
        <v>110</v>
      </c>
      <c r="L40" s="23">
        <v>810</v>
      </c>
      <c r="M40" s="24">
        <f t="shared" si="1"/>
        <v>89100</v>
      </c>
      <c r="N40" s="24">
        <f t="shared" si="2"/>
        <v>41900</v>
      </c>
      <c r="O40" s="24">
        <f t="shared" si="3"/>
        <v>20950</v>
      </c>
      <c r="P40" s="39" t="s">
        <v>41</v>
      </c>
      <c r="Q40" s="26" t="s">
        <v>134</v>
      </c>
      <c r="R40" s="26"/>
      <c r="S40" s="19" t="s">
        <v>135</v>
      </c>
      <c r="T40" s="27" t="s">
        <v>135</v>
      </c>
    </row>
    <row r="41" spans="1:20" ht="15.95" customHeight="1">
      <c r="A41" s="20">
        <v>30</v>
      </c>
      <c r="B41" s="21" t="s">
        <v>136</v>
      </c>
      <c r="C41" s="22" t="s">
        <v>133</v>
      </c>
      <c r="D41" s="23">
        <v>15120</v>
      </c>
      <c r="E41" s="23">
        <v>4000</v>
      </c>
      <c r="F41" s="23">
        <v>30400</v>
      </c>
      <c r="G41" s="23">
        <v>30000</v>
      </c>
      <c r="H41" s="23">
        <v>10000</v>
      </c>
      <c r="I41" s="23">
        <v>8000</v>
      </c>
      <c r="J41" s="24">
        <f t="shared" si="0"/>
        <v>97520</v>
      </c>
      <c r="K41" s="25">
        <v>200</v>
      </c>
      <c r="L41" s="23">
        <v>1200</v>
      </c>
      <c r="M41" s="24">
        <f t="shared" si="1"/>
        <v>240000</v>
      </c>
      <c r="N41" s="24">
        <f t="shared" si="2"/>
        <v>142480</v>
      </c>
      <c r="O41" s="24">
        <f t="shared" si="3"/>
        <v>71240</v>
      </c>
      <c r="P41" s="26" t="s">
        <v>137</v>
      </c>
      <c r="Q41" s="26" t="s">
        <v>134</v>
      </c>
      <c r="R41" s="26" t="s">
        <v>138</v>
      </c>
      <c r="S41" s="19" t="s">
        <v>139</v>
      </c>
      <c r="T41" s="27" t="s">
        <v>140</v>
      </c>
    </row>
    <row r="42" spans="1:20" ht="15.95" customHeight="1">
      <c r="A42" s="20">
        <v>31</v>
      </c>
      <c r="B42" s="21" t="s">
        <v>141</v>
      </c>
      <c r="C42" s="34" t="s">
        <v>142</v>
      </c>
      <c r="D42" s="23">
        <v>16500</v>
      </c>
      <c r="E42" s="23">
        <v>2800</v>
      </c>
      <c r="F42" s="23">
        <v>3900</v>
      </c>
      <c r="G42" s="23">
        <v>7500</v>
      </c>
      <c r="H42" s="23">
        <v>7900</v>
      </c>
      <c r="I42" s="23">
        <v>4500</v>
      </c>
      <c r="J42" s="24">
        <f t="shared" si="0"/>
        <v>43100</v>
      </c>
      <c r="K42" s="25">
        <v>60</v>
      </c>
      <c r="L42" s="23">
        <v>1500</v>
      </c>
      <c r="M42" s="24">
        <f t="shared" si="1"/>
        <v>90000</v>
      </c>
      <c r="N42" s="24">
        <f t="shared" si="2"/>
        <v>46900</v>
      </c>
      <c r="O42" s="24">
        <f t="shared" si="3"/>
        <v>23450</v>
      </c>
      <c r="P42" s="26" t="s">
        <v>143</v>
      </c>
      <c r="Q42" s="26" t="s">
        <v>144</v>
      </c>
      <c r="R42" s="26" t="s">
        <v>145</v>
      </c>
      <c r="S42" s="19" t="s">
        <v>146</v>
      </c>
      <c r="T42" s="27" t="s">
        <v>147</v>
      </c>
    </row>
    <row r="43" spans="1:20" ht="15.95" customHeight="1">
      <c r="A43" s="20">
        <v>32</v>
      </c>
      <c r="B43" s="21" t="s">
        <v>148</v>
      </c>
      <c r="C43" s="22" t="s">
        <v>149</v>
      </c>
      <c r="D43" s="23">
        <v>8800</v>
      </c>
      <c r="E43" s="23">
        <v>3800</v>
      </c>
      <c r="F43" s="23">
        <v>3700</v>
      </c>
      <c r="G43" s="23">
        <v>9000</v>
      </c>
      <c r="H43" s="23">
        <v>7100</v>
      </c>
      <c r="I43" s="23">
        <v>4500</v>
      </c>
      <c r="J43" s="24">
        <f t="shared" si="0"/>
        <v>36900</v>
      </c>
      <c r="K43" s="25">
        <v>35</v>
      </c>
      <c r="L43" s="23">
        <v>3000</v>
      </c>
      <c r="M43" s="24">
        <f t="shared" si="1"/>
        <v>105000</v>
      </c>
      <c r="N43" s="24">
        <f t="shared" si="2"/>
        <v>68100</v>
      </c>
      <c r="O43" s="24">
        <f t="shared" si="3"/>
        <v>34050</v>
      </c>
      <c r="P43" s="26" t="s">
        <v>143</v>
      </c>
      <c r="Q43" s="26" t="s">
        <v>150</v>
      </c>
      <c r="R43" s="26" t="s">
        <v>138</v>
      </c>
      <c r="S43" s="19" t="s">
        <v>151</v>
      </c>
      <c r="T43" s="27" t="s">
        <v>152</v>
      </c>
    </row>
    <row r="44" spans="1:20" s="32" customFormat="1" ht="15.95" customHeight="1">
      <c r="A44" s="37">
        <v>33</v>
      </c>
      <c r="B44" s="28" t="s">
        <v>153</v>
      </c>
      <c r="C44" s="29" t="s">
        <v>154</v>
      </c>
      <c r="D44" s="24">
        <v>10050</v>
      </c>
      <c r="E44" s="24">
        <v>3000</v>
      </c>
      <c r="F44" s="24">
        <v>9000</v>
      </c>
      <c r="G44" s="24">
        <v>8500</v>
      </c>
      <c r="H44" s="24">
        <v>9000</v>
      </c>
      <c r="I44" s="24">
        <v>9000</v>
      </c>
      <c r="J44" s="24">
        <f t="shared" si="0"/>
        <v>48550</v>
      </c>
      <c r="K44" s="38">
        <v>50</v>
      </c>
      <c r="L44" s="24">
        <v>2500</v>
      </c>
      <c r="M44" s="24">
        <f t="shared" si="1"/>
        <v>125000</v>
      </c>
      <c r="N44" s="24">
        <f t="shared" si="2"/>
        <v>76450</v>
      </c>
      <c r="O44" s="24">
        <f t="shared" si="3"/>
        <v>38225</v>
      </c>
      <c r="P44" s="30" t="s">
        <v>143</v>
      </c>
      <c r="Q44" s="30" t="s">
        <v>144</v>
      </c>
      <c r="R44" s="30" t="s">
        <v>138</v>
      </c>
      <c r="S44" s="31" t="s">
        <v>152</v>
      </c>
      <c r="T44" s="27" t="s">
        <v>152</v>
      </c>
    </row>
    <row r="45" spans="1:20" s="32" customFormat="1" ht="15.95" customHeight="1">
      <c r="A45" s="37">
        <v>34</v>
      </c>
      <c r="B45" s="28" t="s">
        <v>155</v>
      </c>
      <c r="C45" s="29" t="s">
        <v>154</v>
      </c>
      <c r="D45" s="24"/>
      <c r="E45" s="24"/>
      <c r="F45" s="24"/>
      <c r="G45" s="24"/>
      <c r="H45" s="24"/>
      <c r="I45" s="24"/>
      <c r="J45" s="24"/>
      <c r="K45" s="38"/>
      <c r="L45" s="24"/>
      <c r="M45" s="24"/>
      <c r="N45" s="24"/>
      <c r="O45" s="24"/>
      <c r="P45" s="30"/>
      <c r="Q45" s="30"/>
      <c r="R45" s="30"/>
      <c r="S45" s="31" t="s">
        <v>156</v>
      </c>
      <c r="T45" s="36" t="s">
        <v>156</v>
      </c>
    </row>
    <row r="46" spans="1:20" s="32" customFormat="1" ht="15.95" customHeight="1">
      <c r="A46" s="37">
        <v>35</v>
      </c>
      <c r="B46" s="28" t="s">
        <v>157</v>
      </c>
      <c r="C46" s="29" t="s">
        <v>158</v>
      </c>
      <c r="D46" s="24">
        <v>8700</v>
      </c>
      <c r="E46" s="24">
        <v>3000</v>
      </c>
      <c r="F46" s="24">
        <v>3050</v>
      </c>
      <c r="G46" s="24">
        <v>6600</v>
      </c>
      <c r="H46" s="24">
        <v>6500</v>
      </c>
      <c r="I46" s="24">
        <v>4500</v>
      </c>
      <c r="J46" s="24">
        <f t="shared" si="0"/>
        <v>32350</v>
      </c>
      <c r="K46" s="38">
        <v>50</v>
      </c>
      <c r="L46" s="24">
        <v>1200</v>
      </c>
      <c r="M46" s="24">
        <f t="shared" si="1"/>
        <v>60000</v>
      </c>
      <c r="N46" s="24">
        <f t="shared" si="2"/>
        <v>27650</v>
      </c>
      <c r="O46" s="24">
        <f t="shared" si="3"/>
        <v>13825</v>
      </c>
      <c r="P46" s="30" t="s">
        <v>159</v>
      </c>
      <c r="Q46" s="30" t="s">
        <v>160</v>
      </c>
      <c r="R46" s="30" t="s">
        <v>138</v>
      </c>
      <c r="S46" s="31">
        <v>25000</v>
      </c>
      <c r="T46" s="36" t="s">
        <v>107</v>
      </c>
    </row>
    <row r="47" spans="1:20" s="32" customFormat="1" ht="15.95" customHeight="1">
      <c r="A47" s="37">
        <v>36</v>
      </c>
      <c r="B47" s="28" t="s">
        <v>161</v>
      </c>
      <c r="C47" s="29" t="s">
        <v>162</v>
      </c>
      <c r="D47" s="24">
        <v>7135</v>
      </c>
      <c r="E47" s="24">
        <v>3000</v>
      </c>
      <c r="F47" s="24">
        <v>4700</v>
      </c>
      <c r="G47" s="24">
        <v>9500</v>
      </c>
      <c r="H47" s="24">
        <v>8000</v>
      </c>
      <c r="I47" s="24">
        <v>8500</v>
      </c>
      <c r="J47" s="24">
        <f t="shared" si="0"/>
        <v>40835</v>
      </c>
      <c r="K47" s="38">
        <v>80</v>
      </c>
      <c r="L47" s="24">
        <v>2000</v>
      </c>
      <c r="M47" s="24">
        <f t="shared" si="1"/>
        <v>160000</v>
      </c>
      <c r="N47" s="24">
        <f t="shared" si="2"/>
        <v>119165</v>
      </c>
      <c r="O47" s="24">
        <f t="shared" si="3"/>
        <v>59583</v>
      </c>
      <c r="P47" s="30" t="s">
        <v>163</v>
      </c>
      <c r="Q47" s="30" t="s">
        <v>164</v>
      </c>
      <c r="R47" s="30" t="s">
        <v>138</v>
      </c>
      <c r="S47" s="31" t="s">
        <v>152</v>
      </c>
      <c r="T47" s="36" t="s">
        <v>146</v>
      </c>
    </row>
    <row r="48" spans="1:20" s="32" customFormat="1" ht="15.95" customHeight="1">
      <c r="A48" s="37">
        <v>37</v>
      </c>
      <c r="B48" s="28" t="s">
        <v>165</v>
      </c>
      <c r="C48" s="29" t="s">
        <v>166</v>
      </c>
      <c r="D48" s="24">
        <v>7218</v>
      </c>
      <c r="E48" s="24">
        <v>0</v>
      </c>
      <c r="F48" s="24">
        <v>1725</v>
      </c>
      <c r="G48" s="24">
        <v>7000</v>
      </c>
      <c r="H48" s="24">
        <v>7000</v>
      </c>
      <c r="I48" s="24">
        <v>3000</v>
      </c>
      <c r="J48" s="24">
        <f t="shared" si="0"/>
        <v>25943</v>
      </c>
      <c r="K48" s="38">
        <v>55</v>
      </c>
      <c r="L48" s="24">
        <v>900</v>
      </c>
      <c r="M48" s="24">
        <f>K48*L48</f>
        <v>49500</v>
      </c>
      <c r="N48" s="24">
        <f>M48-J48</f>
        <v>23557</v>
      </c>
      <c r="O48" s="24">
        <f>ROUND(N48*50%,0)</f>
        <v>11779</v>
      </c>
      <c r="P48" s="30" t="s">
        <v>159</v>
      </c>
      <c r="Q48" s="30" t="s">
        <v>167</v>
      </c>
      <c r="R48" s="30" t="s">
        <v>138</v>
      </c>
      <c r="S48" s="31" t="s">
        <v>151</v>
      </c>
      <c r="T48" s="36" t="s">
        <v>168</v>
      </c>
    </row>
    <row r="49" spans="1:20" s="32" customFormat="1" ht="15.95" customHeight="1">
      <c r="A49" s="37">
        <v>38</v>
      </c>
      <c r="B49" s="28" t="s">
        <v>169</v>
      </c>
      <c r="C49" s="29" t="s">
        <v>166</v>
      </c>
      <c r="D49" s="24">
        <v>14000</v>
      </c>
      <c r="E49" s="24">
        <v>4000</v>
      </c>
      <c r="F49" s="24">
        <v>4500</v>
      </c>
      <c r="G49" s="24">
        <v>10000</v>
      </c>
      <c r="H49" s="24">
        <v>8000</v>
      </c>
      <c r="I49" s="24">
        <v>9500</v>
      </c>
      <c r="J49" s="24">
        <f>SUM(D49:I49)</f>
        <v>50000</v>
      </c>
      <c r="K49" s="38">
        <v>90</v>
      </c>
      <c r="L49" s="24">
        <v>1000</v>
      </c>
      <c r="M49" s="24">
        <f>K49*L49</f>
        <v>90000</v>
      </c>
      <c r="N49" s="24">
        <f>M49-J49</f>
        <v>40000</v>
      </c>
      <c r="O49" s="24">
        <f>ROUND(N49*50%,0)</f>
        <v>20000</v>
      </c>
      <c r="P49" s="30" t="s">
        <v>170</v>
      </c>
      <c r="Q49" s="30" t="s">
        <v>164</v>
      </c>
      <c r="R49" s="30"/>
      <c r="S49" s="31" t="s">
        <v>171</v>
      </c>
      <c r="T49" s="36" t="s">
        <v>172</v>
      </c>
    </row>
    <row r="50" spans="1:20" s="32" customFormat="1" ht="15.95" customHeight="1">
      <c r="A50" s="37">
        <v>39</v>
      </c>
      <c r="B50" s="28" t="s">
        <v>173</v>
      </c>
      <c r="C50" s="29" t="s">
        <v>174</v>
      </c>
      <c r="D50" s="24">
        <v>7805</v>
      </c>
      <c r="E50" s="24">
        <v>2500</v>
      </c>
      <c r="F50" s="24">
        <v>11500</v>
      </c>
      <c r="G50" s="24">
        <v>8500</v>
      </c>
      <c r="H50" s="24">
        <v>7250</v>
      </c>
      <c r="I50" s="24">
        <v>3500</v>
      </c>
      <c r="J50" s="24">
        <f t="shared" si="0"/>
        <v>41055</v>
      </c>
      <c r="K50" s="38">
        <v>100000</v>
      </c>
      <c r="L50" s="40">
        <v>0.9</v>
      </c>
      <c r="M50" s="24">
        <f t="shared" si="1"/>
        <v>90000</v>
      </c>
      <c r="N50" s="24">
        <f t="shared" si="2"/>
        <v>48945</v>
      </c>
      <c r="O50" s="24">
        <f t="shared" si="3"/>
        <v>24473</v>
      </c>
      <c r="P50" s="30" t="s">
        <v>45</v>
      </c>
      <c r="Q50" s="30" t="s">
        <v>145</v>
      </c>
      <c r="R50" s="30" t="s">
        <v>150</v>
      </c>
      <c r="S50" s="31" t="s">
        <v>151</v>
      </c>
      <c r="T50" s="36" t="s">
        <v>151</v>
      </c>
    </row>
    <row r="51" spans="1:20" s="32" customFormat="1" ht="15.95" customHeight="1">
      <c r="A51" s="37">
        <v>40</v>
      </c>
      <c r="B51" s="28" t="s">
        <v>175</v>
      </c>
      <c r="C51" s="29" t="s">
        <v>176</v>
      </c>
      <c r="D51" s="24">
        <v>6144</v>
      </c>
      <c r="E51" s="24">
        <v>2500</v>
      </c>
      <c r="F51" s="24">
        <v>1925</v>
      </c>
      <c r="G51" s="24">
        <v>9150</v>
      </c>
      <c r="H51" s="24">
        <v>7000</v>
      </c>
      <c r="I51" s="24">
        <v>3500</v>
      </c>
      <c r="J51" s="24">
        <f t="shared" si="0"/>
        <v>30219</v>
      </c>
      <c r="K51" s="38">
        <v>60000</v>
      </c>
      <c r="L51" s="40">
        <v>1.5</v>
      </c>
      <c r="M51" s="24">
        <f t="shared" si="1"/>
        <v>90000</v>
      </c>
      <c r="N51" s="24">
        <f t="shared" si="2"/>
        <v>59781</v>
      </c>
      <c r="O51" s="24">
        <f t="shared" si="3"/>
        <v>29891</v>
      </c>
      <c r="P51" s="30" t="s">
        <v>45</v>
      </c>
      <c r="Q51" s="30" t="s">
        <v>150</v>
      </c>
      <c r="R51" s="30" t="s">
        <v>150</v>
      </c>
      <c r="S51" s="31">
        <v>25000</v>
      </c>
      <c r="T51" s="36" t="s">
        <v>168</v>
      </c>
    </row>
    <row r="52" spans="1:20" ht="15.95" customHeight="1">
      <c r="A52" s="37">
        <v>41</v>
      </c>
      <c r="B52" s="21" t="s">
        <v>177</v>
      </c>
      <c r="C52" s="22" t="s">
        <v>178</v>
      </c>
      <c r="D52" s="23">
        <v>15464</v>
      </c>
      <c r="E52" s="23">
        <v>2500</v>
      </c>
      <c r="F52" s="23">
        <v>2875</v>
      </c>
      <c r="G52" s="23">
        <v>8800</v>
      </c>
      <c r="H52" s="24">
        <v>7000</v>
      </c>
      <c r="I52" s="23">
        <v>4500</v>
      </c>
      <c r="J52" s="24">
        <f t="shared" si="0"/>
        <v>41139</v>
      </c>
      <c r="K52" s="25">
        <v>25</v>
      </c>
      <c r="L52" s="23">
        <v>3000</v>
      </c>
      <c r="M52" s="24">
        <f t="shared" si="1"/>
        <v>75000</v>
      </c>
      <c r="N52" s="24">
        <f t="shared" si="2"/>
        <v>33861</v>
      </c>
      <c r="O52" s="24">
        <f t="shared" si="3"/>
        <v>16931</v>
      </c>
      <c r="P52" s="26" t="s">
        <v>179</v>
      </c>
      <c r="Q52" s="26" t="s">
        <v>164</v>
      </c>
      <c r="R52" s="26"/>
      <c r="S52" s="19" t="s">
        <v>146</v>
      </c>
      <c r="T52" s="27" t="s">
        <v>180</v>
      </c>
    </row>
    <row r="53" spans="1:20" ht="15.95" customHeight="1">
      <c r="A53" s="37">
        <v>42</v>
      </c>
      <c r="B53" s="21" t="s">
        <v>181</v>
      </c>
      <c r="C53" s="22" t="s">
        <v>182</v>
      </c>
      <c r="D53" s="23">
        <v>8647</v>
      </c>
      <c r="E53" s="23">
        <v>2500</v>
      </c>
      <c r="F53" s="23">
        <v>2425</v>
      </c>
      <c r="G53" s="23">
        <v>8250</v>
      </c>
      <c r="H53" s="23">
        <v>7000</v>
      </c>
      <c r="I53" s="23">
        <v>3500</v>
      </c>
      <c r="J53" s="24">
        <f t="shared" si="0"/>
        <v>32322</v>
      </c>
      <c r="K53" s="35">
        <v>12.5</v>
      </c>
      <c r="L53" s="23">
        <v>5000</v>
      </c>
      <c r="M53" s="24">
        <f t="shared" si="1"/>
        <v>62500</v>
      </c>
      <c r="N53" s="24">
        <f t="shared" si="2"/>
        <v>30178</v>
      </c>
      <c r="O53" s="24">
        <f t="shared" si="3"/>
        <v>15089</v>
      </c>
      <c r="P53" s="26" t="s">
        <v>179</v>
      </c>
      <c r="Q53" s="26" t="s">
        <v>164</v>
      </c>
      <c r="R53" s="26"/>
      <c r="S53" s="19" t="s">
        <v>151</v>
      </c>
      <c r="T53" s="27" t="s">
        <v>168</v>
      </c>
    </row>
    <row r="54" spans="1:20" ht="15.95" customHeight="1">
      <c r="A54" s="37">
        <v>43</v>
      </c>
      <c r="B54" s="21" t="s">
        <v>183</v>
      </c>
      <c r="C54" s="22" t="s">
        <v>184</v>
      </c>
      <c r="D54" s="23">
        <v>5100</v>
      </c>
      <c r="E54" s="23">
        <v>3000</v>
      </c>
      <c r="F54" s="23">
        <v>4000</v>
      </c>
      <c r="G54" s="23">
        <v>8050</v>
      </c>
      <c r="H54" s="23">
        <v>8000</v>
      </c>
      <c r="I54" s="23">
        <v>4500</v>
      </c>
      <c r="J54" s="24">
        <f t="shared" si="0"/>
        <v>32650</v>
      </c>
      <c r="K54" s="25">
        <v>60</v>
      </c>
      <c r="L54" s="23">
        <v>1100</v>
      </c>
      <c r="M54" s="24">
        <f t="shared" si="1"/>
        <v>66000</v>
      </c>
      <c r="N54" s="24">
        <f t="shared" si="2"/>
        <v>33350</v>
      </c>
      <c r="O54" s="24">
        <f t="shared" si="3"/>
        <v>16675</v>
      </c>
      <c r="P54" s="26" t="s">
        <v>159</v>
      </c>
      <c r="Q54" s="26" t="s">
        <v>54</v>
      </c>
      <c r="R54" s="26" t="s">
        <v>185</v>
      </c>
      <c r="S54" s="19" t="s">
        <v>151</v>
      </c>
      <c r="T54" s="27" t="s">
        <v>152</v>
      </c>
    </row>
    <row r="55" spans="1:20" ht="15.95" customHeight="1">
      <c r="A55" s="37">
        <v>44</v>
      </c>
      <c r="B55" s="21" t="s">
        <v>186</v>
      </c>
      <c r="C55" s="22" t="s">
        <v>187</v>
      </c>
      <c r="D55" s="23">
        <v>10000</v>
      </c>
      <c r="E55" s="23">
        <v>4000</v>
      </c>
      <c r="F55" s="23">
        <v>3050</v>
      </c>
      <c r="G55" s="23">
        <v>9100</v>
      </c>
      <c r="H55" s="23">
        <v>8550</v>
      </c>
      <c r="I55" s="23">
        <v>5500</v>
      </c>
      <c r="J55" s="24">
        <f t="shared" si="0"/>
        <v>40200</v>
      </c>
      <c r="K55" s="25">
        <v>150</v>
      </c>
      <c r="L55" s="23">
        <v>900</v>
      </c>
      <c r="M55" s="24">
        <f t="shared" si="1"/>
        <v>135000</v>
      </c>
      <c r="N55" s="24">
        <f t="shared" si="2"/>
        <v>94800</v>
      </c>
      <c r="O55" s="24">
        <f t="shared" si="3"/>
        <v>47400</v>
      </c>
      <c r="P55" s="26" t="s">
        <v>87</v>
      </c>
      <c r="Q55" s="26" t="s">
        <v>188</v>
      </c>
      <c r="R55" s="26"/>
      <c r="S55" s="19">
        <v>30000</v>
      </c>
      <c r="T55" s="27" t="s">
        <v>168</v>
      </c>
    </row>
    <row r="56" spans="1:20" s="32" customFormat="1" ht="15.95" customHeight="1">
      <c r="A56" s="37">
        <v>45</v>
      </c>
      <c r="B56" s="28" t="s">
        <v>189</v>
      </c>
      <c r="C56" s="29" t="s">
        <v>190</v>
      </c>
      <c r="D56" s="24">
        <v>10564</v>
      </c>
      <c r="E56" s="24">
        <v>8000</v>
      </c>
      <c r="F56" s="24">
        <v>4550</v>
      </c>
      <c r="G56" s="24">
        <v>12200</v>
      </c>
      <c r="H56" s="24">
        <v>11850</v>
      </c>
      <c r="I56" s="24">
        <v>8500</v>
      </c>
      <c r="J56" s="24">
        <f t="shared" si="0"/>
        <v>55664</v>
      </c>
      <c r="K56" s="38">
        <v>800</v>
      </c>
      <c r="L56" s="24">
        <v>80</v>
      </c>
      <c r="M56" s="24">
        <f t="shared" si="1"/>
        <v>64000</v>
      </c>
      <c r="N56" s="24">
        <f t="shared" si="2"/>
        <v>8336</v>
      </c>
      <c r="O56" s="24">
        <f t="shared" si="3"/>
        <v>4168</v>
      </c>
      <c r="P56" s="30" t="s">
        <v>97</v>
      </c>
      <c r="Q56" s="30" t="s">
        <v>164</v>
      </c>
      <c r="R56" s="30"/>
      <c r="S56" s="31" t="s">
        <v>191</v>
      </c>
      <c r="T56" s="36" t="s">
        <v>171</v>
      </c>
    </row>
    <row r="57" spans="1:20" ht="15.95" customHeight="1">
      <c r="A57" s="37">
        <v>46</v>
      </c>
      <c r="B57" s="41" t="s">
        <v>192</v>
      </c>
      <c r="C57" s="42" t="s">
        <v>193</v>
      </c>
      <c r="D57" s="43">
        <v>16400</v>
      </c>
      <c r="E57" s="23">
        <v>26000</v>
      </c>
      <c r="F57" s="43">
        <v>17100</v>
      </c>
      <c r="G57" s="43">
        <v>13500</v>
      </c>
      <c r="H57" s="43">
        <v>13000</v>
      </c>
      <c r="I57" s="43">
        <v>5000</v>
      </c>
      <c r="J57" s="24">
        <f t="shared" si="0"/>
        <v>91000</v>
      </c>
      <c r="K57" s="44">
        <v>250</v>
      </c>
      <c r="L57" s="43">
        <v>1010</v>
      </c>
      <c r="M57" s="24">
        <f t="shared" si="1"/>
        <v>252500</v>
      </c>
      <c r="N57" s="24">
        <f t="shared" si="2"/>
        <v>161500</v>
      </c>
      <c r="O57" s="24">
        <f t="shared" si="3"/>
        <v>80750</v>
      </c>
      <c r="P57" s="26" t="s">
        <v>170</v>
      </c>
      <c r="Q57" s="26" t="s">
        <v>164</v>
      </c>
      <c r="R57" s="26"/>
      <c r="S57" s="45" t="s">
        <v>194</v>
      </c>
      <c r="T57" s="46" t="s">
        <v>172</v>
      </c>
    </row>
    <row r="58" spans="1:20" ht="15.95" customHeight="1">
      <c r="A58" s="37">
        <v>47</v>
      </c>
      <c r="B58" s="41" t="s">
        <v>195</v>
      </c>
      <c r="C58" s="42" t="s">
        <v>196</v>
      </c>
      <c r="D58" s="43">
        <v>7637</v>
      </c>
      <c r="E58" s="23">
        <v>764</v>
      </c>
      <c r="F58" s="43">
        <v>1375</v>
      </c>
      <c r="G58" s="43">
        <v>7637</v>
      </c>
      <c r="H58" s="43">
        <v>1986</v>
      </c>
      <c r="I58" s="43">
        <v>3513</v>
      </c>
      <c r="J58" s="24">
        <f t="shared" si="0"/>
        <v>22912</v>
      </c>
      <c r="K58" s="44">
        <v>20</v>
      </c>
      <c r="L58" s="43">
        <v>1666</v>
      </c>
      <c r="M58" s="24">
        <f t="shared" si="1"/>
        <v>33320</v>
      </c>
      <c r="N58" s="24">
        <f t="shared" si="2"/>
        <v>10408</v>
      </c>
      <c r="O58" s="24">
        <f t="shared" si="3"/>
        <v>5204</v>
      </c>
      <c r="P58" s="26" t="s">
        <v>97</v>
      </c>
      <c r="Q58" s="26" t="s">
        <v>55</v>
      </c>
      <c r="R58" s="26" t="s">
        <v>46</v>
      </c>
      <c r="S58" s="45">
        <v>20000</v>
      </c>
      <c r="T58" s="46" t="s">
        <v>197</v>
      </c>
    </row>
    <row r="59" spans="1:20" ht="15.95" customHeight="1">
      <c r="A59" s="37">
        <v>48</v>
      </c>
      <c r="B59" s="21" t="s">
        <v>198</v>
      </c>
      <c r="C59" s="22" t="s">
        <v>196</v>
      </c>
      <c r="D59" s="23">
        <v>9776</v>
      </c>
      <c r="E59" s="23">
        <v>916</v>
      </c>
      <c r="F59" s="23">
        <v>1375</v>
      </c>
      <c r="G59" s="23">
        <v>8401</v>
      </c>
      <c r="H59" s="23">
        <v>2138</v>
      </c>
      <c r="I59" s="23">
        <v>3513</v>
      </c>
      <c r="J59" s="24">
        <f>SUM(D59:I59)</f>
        <v>26119</v>
      </c>
      <c r="K59" s="44">
        <v>28</v>
      </c>
      <c r="L59" s="43">
        <v>1666</v>
      </c>
      <c r="M59" s="24">
        <f>K59*L59</f>
        <v>46648</v>
      </c>
      <c r="N59" s="24">
        <f>M59-J59</f>
        <v>20529</v>
      </c>
      <c r="O59" s="24">
        <f>N59*50%</f>
        <v>10264.5</v>
      </c>
      <c r="P59" s="26" t="s">
        <v>97</v>
      </c>
      <c r="Q59" s="26" t="s">
        <v>55</v>
      </c>
      <c r="R59" s="26" t="s">
        <v>46</v>
      </c>
      <c r="S59" s="45">
        <v>32000</v>
      </c>
      <c r="T59" s="46" t="s">
        <v>199</v>
      </c>
    </row>
    <row r="60" spans="1:20" ht="15.95" customHeight="1">
      <c r="A60" s="37">
        <v>49</v>
      </c>
      <c r="B60" s="41" t="s">
        <v>200</v>
      </c>
      <c r="C60" s="42" t="s">
        <v>201</v>
      </c>
      <c r="D60" s="43">
        <v>6110</v>
      </c>
      <c r="E60" s="23">
        <v>764</v>
      </c>
      <c r="F60" s="43">
        <v>916</v>
      </c>
      <c r="G60" s="43">
        <v>4277</v>
      </c>
      <c r="H60" s="43">
        <v>2138</v>
      </c>
      <c r="I60" s="43">
        <v>2138</v>
      </c>
      <c r="J60" s="24">
        <f t="shared" si="0"/>
        <v>16343</v>
      </c>
      <c r="K60" s="44">
        <v>5</v>
      </c>
      <c r="L60" s="43">
        <v>4347</v>
      </c>
      <c r="M60" s="24">
        <f t="shared" si="1"/>
        <v>21735</v>
      </c>
      <c r="N60" s="24">
        <f t="shared" si="2"/>
        <v>5392</v>
      </c>
      <c r="O60" s="24">
        <f t="shared" si="3"/>
        <v>2696</v>
      </c>
      <c r="P60" s="26" t="s">
        <v>97</v>
      </c>
      <c r="Q60" s="26" t="s">
        <v>46</v>
      </c>
      <c r="R60" s="26" t="s">
        <v>47</v>
      </c>
      <c r="S60" s="45">
        <v>14000</v>
      </c>
      <c r="T60" s="46" t="s">
        <v>202</v>
      </c>
    </row>
    <row r="61" spans="1:20" ht="15.95" customHeight="1">
      <c r="A61" s="37">
        <v>50</v>
      </c>
      <c r="B61" s="41" t="s">
        <v>203</v>
      </c>
      <c r="C61" s="42" t="s">
        <v>204</v>
      </c>
      <c r="D61" s="23"/>
      <c r="E61" s="23"/>
      <c r="F61" s="23"/>
      <c r="G61" s="23"/>
      <c r="H61" s="23"/>
      <c r="I61" s="23"/>
      <c r="J61" s="24">
        <f t="shared" si="0"/>
        <v>0</v>
      </c>
      <c r="K61" s="25"/>
      <c r="L61" s="23"/>
      <c r="M61" s="24">
        <f t="shared" si="1"/>
        <v>0</v>
      </c>
      <c r="N61" s="24">
        <f t="shared" si="2"/>
        <v>0</v>
      </c>
      <c r="O61" s="24">
        <f t="shared" si="3"/>
        <v>0</v>
      </c>
      <c r="P61" s="26"/>
      <c r="Q61" s="26"/>
      <c r="R61" s="26"/>
      <c r="S61" s="45">
        <v>65000</v>
      </c>
      <c r="T61" s="46" t="s">
        <v>205</v>
      </c>
    </row>
    <row r="62" spans="1:20" ht="15.95" customHeight="1">
      <c r="A62" s="37">
        <v>51</v>
      </c>
      <c r="B62" s="41" t="s">
        <v>206</v>
      </c>
      <c r="C62" s="42" t="s">
        <v>204</v>
      </c>
      <c r="D62" s="23"/>
      <c r="E62" s="23"/>
      <c r="F62" s="23"/>
      <c r="G62" s="23"/>
      <c r="H62" s="23"/>
      <c r="I62" s="23"/>
      <c r="J62" s="24">
        <f t="shared" si="0"/>
        <v>0</v>
      </c>
      <c r="K62" s="25"/>
      <c r="L62" s="23"/>
      <c r="M62" s="24">
        <f t="shared" si="1"/>
        <v>0</v>
      </c>
      <c r="N62" s="24">
        <f t="shared" si="2"/>
        <v>0</v>
      </c>
      <c r="O62" s="24">
        <f t="shared" si="3"/>
        <v>0</v>
      </c>
      <c r="P62" s="26"/>
      <c r="Q62" s="26"/>
      <c r="R62" s="26"/>
      <c r="S62" s="45">
        <v>55000</v>
      </c>
      <c r="T62" s="46" t="s">
        <v>207</v>
      </c>
    </row>
    <row r="63" spans="1:20" ht="15.95" customHeight="1">
      <c r="A63" s="37">
        <v>52</v>
      </c>
      <c r="B63" s="41" t="s">
        <v>208</v>
      </c>
      <c r="C63" s="42"/>
      <c r="D63" s="23"/>
      <c r="E63" s="23"/>
      <c r="F63" s="23"/>
      <c r="G63" s="23"/>
      <c r="H63" s="23"/>
      <c r="I63" s="23"/>
      <c r="J63" s="24">
        <f t="shared" si="0"/>
        <v>0</v>
      </c>
      <c r="K63" s="25"/>
      <c r="L63" s="23"/>
      <c r="M63" s="24">
        <f t="shared" si="1"/>
        <v>0</v>
      </c>
      <c r="N63" s="24">
        <f t="shared" si="2"/>
        <v>0</v>
      </c>
      <c r="O63" s="24">
        <f t="shared" si="3"/>
        <v>0</v>
      </c>
      <c r="P63" s="26"/>
      <c r="Q63" s="26"/>
      <c r="R63" s="26"/>
      <c r="S63" s="45" t="s">
        <v>102</v>
      </c>
      <c r="T63" s="46" t="s">
        <v>102</v>
      </c>
    </row>
    <row r="64" spans="1:20" ht="15.95" customHeight="1">
      <c r="A64" s="37">
        <v>53</v>
      </c>
      <c r="B64" s="41" t="s">
        <v>209</v>
      </c>
      <c r="C64" s="42" t="s">
        <v>210</v>
      </c>
      <c r="D64" s="23"/>
      <c r="E64" s="23"/>
      <c r="F64" s="23"/>
      <c r="G64" s="23"/>
      <c r="H64" s="23"/>
      <c r="I64" s="23"/>
      <c r="J64" s="24">
        <f t="shared" si="0"/>
        <v>0</v>
      </c>
      <c r="K64" s="25"/>
      <c r="L64" s="23"/>
      <c r="M64" s="24">
        <f t="shared" si="1"/>
        <v>0</v>
      </c>
      <c r="N64" s="24">
        <f t="shared" si="2"/>
        <v>0</v>
      </c>
      <c r="O64" s="24">
        <f t="shared" si="3"/>
        <v>0</v>
      </c>
      <c r="P64" s="26"/>
      <c r="Q64" s="26"/>
      <c r="R64" s="26"/>
      <c r="S64" s="45">
        <v>60000</v>
      </c>
      <c r="T64" s="46" t="s">
        <v>211</v>
      </c>
    </row>
    <row r="65" spans="1:20" ht="15.95" customHeight="1">
      <c r="A65" s="37">
        <v>54</v>
      </c>
      <c r="B65" s="41" t="s">
        <v>212</v>
      </c>
      <c r="C65" s="42" t="s">
        <v>213</v>
      </c>
      <c r="D65" s="23"/>
      <c r="E65" s="23"/>
      <c r="F65" s="23"/>
      <c r="G65" s="23"/>
      <c r="H65" s="23"/>
      <c r="I65" s="23"/>
      <c r="J65" s="24">
        <f t="shared" si="0"/>
        <v>0</v>
      </c>
      <c r="K65" s="25"/>
      <c r="L65" s="23"/>
      <c r="M65" s="24">
        <f t="shared" si="1"/>
        <v>0</v>
      </c>
      <c r="N65" s="24">
        <f t="shared" si="2"/>
        <v>0</v>
      </c>
      <c r="O65" s="24">
        <f t="shared" si="3"/>
        <v>0</v>
      </c>
      <c r="P65" s="26" t="s">
        <v>45</v>
      </c>
      <c r="Q65" s="26" t="s">
        <v>143</v>
      </c>
      <c r="R65" s="26" t="s">
        <v>214</v>
      </c>
      <c r="S65" s="45">
        <v>60000</v>
      </c>
      <c r="T65" s="46" t="s">
        <v>215</v>
      </c>
    </row>
    <row r="66" spans="1:20" ht="15.95" customHeight="1">
      <c r="A66" s="37">
        <v>55</v>
      </c>
      <c r="B66" s="41" t="s">
        <v>216</v>
      </c>
      <c r="C66" s="42" t="s">
        <v>217</v>
      </c>
      <c r="D66" s="43"/>
      <c r="E66" s="23"/>
      <c r="F66" s="43"/>
      <c r="G66" s="43"/>
      <c r="H66" s="43"/>
      <c r="I66" s="43"/>
      <c r="J66" s="24">
        <f>SUM(D66:I66)</f>
        <v>0</v>
      </c>
      <c r="K66" s="44"/>
      <c r="L66" s="43"/>
      <c r="M66" s="24">
        <f t="shared" si="1"/>
        <v>0</v>
      </c>
      <c r="N66" s="24">
        <f t="shared" si="2"/>
        <v>0</v>
      </c>
      <c r="O66" s="24">
        <f>N66*50%</f>
        <v>0</v>
      </c>
      <c r="P66" s="26" t="s">
        <v>218</v>
      </c>
      <c r="Q66" s="26" t="s">
        <v>219</v>
      </c>
      <c r="R66" s="26" t="s">
        <v>129</v>
      </c>
      <c r="S66" s="45" t="s">
        <v>220</v>
      </c>
      <c r="T66" s="46" t="s">
        <v>220</v>
      </c>
    </row>
    <row r="67" spans="1:20" ht="15.95" customHeight="1">
      <c r="A67" s="37">
        <v>56</v>
      </c>
      <c r="B67" s="21" t="s">
        <v>221</v>
      </c>
      <c r="C67" s="22" t="s">
        <v>222</v>
      </c>
      <c r="D67" s="23"/>
      <c r="E67" s="23"/>
      <c r="F67" s="23"/>
      <c r="G67" s="23"/>
      <c r="H67" s="23"/>
      <c r="I67" s="23"/>
      <c r="J67" s="24">
        <f>SUM(D67:I67)</f>
        <v>0</v>
      </c>
      <c r="K67" s="25"/>
      <c r="L67" s="23"/>
      <c r="M67" s="24">
        <f>K67*L67</f>
        <v>0</v>
      </c>
      <c r="N67" s="24">
        <f>M67-J67</f>
        <v>0</v>
      </c>
      <c r="O67" s="24">
        <f>N67*50%</f>
        <v>0</v>
      </c>
      <c r="P67" s="26" t="s">
        <v>45</v>
      </c>
      <c r="Q67" s="26" t="s">
        <v>164</v>
      </c>
      <c r="R67" s="26" t="s">
        <v>164</v>
      </c>
      <c r="S67" s="19" t="s">
        <v>151</v>
      </c>
      <c r="T67" s="36" t="s">
        <v>223</v>
      </c>
    </row>
    <row r="68" spans="1:20" s="32" customFormat="1" ht="15.95" customHeight="1">
      <c r="A68" s="37">
        <v>57</v>
      </c>
      <c r="B68" s="28" t="s">
        <v>224</v>
      </c>
      <c r="C68" s="29" t="s">
        <v>225</v>
      </c>
      <c r="D68" s="24"/>
      <c r="E68" s="24"/>
      <c r="F68" s="24"/>
      <c r="G68" s="24"/>
      <c r="H68" s="24"/>
      <c r="I68" s="24"/>
      <c r="J68" s="24">
        <f>SUM(D68:I68)</f>
        <v>0</v>
      </c>
      <c r="K68" s="38"/>
      <c r="L68" s="24"/>
      <c r="M68" s="24">
        <f>K68*L68</f>
        <v>0</v>
      </c>
      <c r="N68" s="24">
        <f>M68-J68</f>
        <v>0</v>
      </c>
      <c r="O68" s="24">
        <f>ROUND(N68*50%,0)</f>
        <v>0</v>
      </c>
      <c r="P68" s="30" t="s">
        <v>226</v>
      </c>
      <c r="Q68" s="30" t="s">
        <v>67</v>
      </c>
      <c r="R68" s="30" t="s">
        <v>227</v>
      </c>
      <c r="S68" s="31" t="s">
        <v>228</v>
      </c>
      <c r="T68" s="36" t="s">
        <v>229</v>
      </c>
    </row>
    <row r="69" spans="1:20" ht="15.95" customHeight="1">
      <c r="A69" s="37">
        <v>58</v>
      </c>
      <c r="B69" s="21" t="s">
        <v>230</v>
      </c>
      <c r="C69" s="22" t="s">
        <v>231</v>
      </c>
      <c r="D69" s="23"/>
      <c r="E69" s="23"/>
      <c r="F69" s="23"/>
      <c r="G69" s="23"/>
      <c r="H69" s="23"/>
      <c r="I69" s="23"/>
      <c r="J69" s="24">
        <f>SUM(D69:I69)</f>
        <v>0</v>
      </c>
      <c r="K69" s="25"/>
      <c r="L69" s="23"/>
      <c r="M69" s="24">
        <f>K69*L69</f>
        <v>0</v>
      </c>
      <c r="N69" s="24">
        <f>M69-J69</f>
        <v>0</v>
      </c>
      <c r="O69" s="24">
        <f>N69*50%</f>
        <v>0</v>
      </c>
      <c r="P69" s="26" t="s">
        <v>45</v>
      </c>
      <c r="Q69" s="26" t="s">
        <v>46</v>
      </c>
      <c r="R69" s="26" t="s">
        <v>164</v>
      </c>
      <c r="S69" s="19" t="s">
        <v>152</v>
      </c>
      <c r="T69" s="27" t="s">
        <v>146</v>
      </c>
    </row>
    <row r="70" spans="1:20" ht="15.95" customHeight="1">
      <c r="A70" s="37">
        <v>59</v>
      </c>
      <c r="B70" s="21" t="s">
        <v>232</v>
      </c>
      <c r="C70" s="22" t="s">
        <v>233</v>
      </c>
      <c r="D70" s="23"/>
      <c r="E70" s="23"/>
      <c r="F70" s="23"/>
      <c r="G70" s="23"/>
      <c r="H70" s="23"/>
      <c r="I70" s="23"/>
      <c r="J70" s="24"/>
      <c r="K70" s="25"/>
      <c r="L70" s="23"/>
      <c r="M70" s="24"/>
      <c r="N70" s="24"/>
      <c r="O70" s="24"/>
      <c r="P70" s="26"/>
      <c r="Q70" s="26"/>
      <c r="R70" s="26"/>
      <c r="S70" s="19" t="s">
        <v>146</v>
      </c>
      <c r="T70" s="27" t="s">
        <v>180</v>
      </c>
    </row>
    <row r="71" spans="1:20" ht="15.95" customHeight="1">
      <c r="A71" s="37">
        <v>60</v>
      </c>
      <c r="B71" s="21" t="s">
        <v>234</v>
      </c>
      <c r="C71" s="22" t="s">
        <v>235</v>
      </c>
      <c r="D71" s="23"/>
      <c r="E71" s="23"/>
      <c r="F71" s="23"/>
      <c r="G71" s="23"/>
      <c r="H71" s="23"/>
      <c r="I71" s="23"/>
      <c r="J71" s="24"/>
      <c r="K71" s="25"/>
      <c r="L71" s="23"/>
      <c r="M71" s="24"/>
      <c r="N71" s="24"/>
      <c r="O71" s="24"/>
      <c r="P71" s="26"/>
      <c r="Q71" s="26"/>
      <c r="R71" s="26"/>
      <c r="S71" s="19" t="s">
        <v>146</v>
      </c>
      <c r="T71" s="27" t="s">
        <v>236</v>
      </c>
    </row>
    <row r="72" spans="1:20" ht="15.95" customHeight="1">
      <c r="A72" s="37">
        <v>61</v>
      </c>
      <c r="B72" s="21" t="s">
        <v>237</v>
      </c>
      <c r="C72" s="22" t="s">
        <v>238</v>
      </c>
      <c r="D72" s="23"/>
      <c r="E72" s="23"/>
      <c r="F72" s="23"/>
      <c r="G72" s="23"/>
      <c r="H72" s="23"/>
      <c r="I72" s="23"/>
      <c r="J72" s="24"/>
      <c r="K72" s="25"/>
      <c r="L72" s="23"/>
      <c r="M72" s="24"/>
      <c r="N72" s="24"/>
      <c r="O72" s="24"/>
      <c r="P72" s="26"/>
      <c r="Q72" s="26"/>
      <c r="R72" s="26"/>
      <c r="S72" s="19" t="s">
        <v>151</v>
      </c>
      <c r="T72" s="27" t="s">
        <v>168</v>
      </c>
    </row>
    <row r="73" spans="1:20" ht="15.95" customHeight="1">
      <c r="A73" s="37">
        <v>62</v>
      </c>
      <c r="B73" s="21" t="s">
        <v>239</v>
      </c>
      <c r="C73" s="22" t="s">
        <v>240</v>
      </c>
      <c r="D73" s="23"/>
      <c r="E73" s="23"/>
      <c r="F73" s="23"/>
      <c r="G73" s="23"/>
      <c r="H73" s="23"/>
      <c r="I73" s="23"/>
      <c r="J73" s="24"/>
      <c r="K73" s="25"/>
      <c r="L73" s="23"/>
      <c r="M73" s="24"/>
      <c r="N73" s="24"/>
      <c r="O73" s="24"/>
      <c r="P73" s="26"/>
      <c r="Q73" s="26"/>
      <c r="R73" s="26"/>
      <c r="S73" s="19" t="s">
        <v>241</v>
      </c>
      <c r="T73" s="27" t="s">
        <v>241</v>
      </c>
    </row>
    <row r="74" spans="1:20" ht="27.75" customHeight="1">
      <c r="A74" s="37">
        <v>63</v>
      </c>
      <c r="B74" s="33" t="s">
        <v>242</v>
      </c>
      <c r="C74" s="34"/>
      <c r="D74" s="23"/>
      <c r="E74" s="23"/>
      <c r="F74" s="23"/>
      <c r="G74" s="23"/>
      <c r="H74" s="23"/>
      <c r="I74" s="23"/>
      <c r="J74" s="24"/>
      <c r="K74" s="25"/>
      <c r="L74" s="23"/>
      <c r="M74" s="24"/>
      <c r="N74" s="24"/>
      <c r="O74" s="24"/>
      <c r="P74" s="26"/>
      <c r="Q74" s="26"/>
      <c r="R74" s="26"/>
      <c r="S74" s="47" t="s">
        <v>243</v>
      </c>
      <c r="T74" s="27" t="s">
        <v>244</v>
      </c>
    </row>
    <row r="75" spans="1:20" ht="15.95" customHeight="1">
      <c r="A75" s="37">
        <v>64</v>
      </c>
      <c r="B75" s="21" t="s">
        <v>245</v>
      </c>
      <c r="C75" s="34" t="s">
        <v>246</v>
      </c>
      <c r="D75" s="23"/>
      <c r="E75" s="23"/>
      <c r="F75" s="23"/>
      <c r="G75" s="23"/>
      <c r="H75" s="23"/>
      <c r="I75" s="23"/>
      <c r="J75" s="24"/>
      <c r="K75" s="25"/>
      <c r="L75" s="23"/>
      <c r="M75" s="24"/>
      <c r="N75" s="24"/>
      <c r="O75" s="24"/>
      <c r="P75" s="26"/>
      <c r="Q75" s="26"/>
      <c r="R75" s="26"/>
      <c r="S75" s="19" t="s">
        <v>247</v>
      </c>
      <c r="T75" s="27" t="s">
        <v>248</v>
      </c>
    </row>
    <row r="76" spans="1:20" ht="15.95" customHeight="1">
      <c r="A76" s="21"/>
      <c r="B76" s="48" t="s">
        <v>249</v>
      </c>
      <c r="C76" s="49"/>
      <c r="D76" s="43"/>
      <c r="E76" s="23"/>
      <c r="F76" s="43"/>
      <c r="G76" s="43"/>
      <c r="H76" s="43"/>
      <c r="I76" s="43"/>
      <c r="J76" s="24"/>
      <c r="K76" s="44"/>
      <c r="L76" s="43"/>
      <c r="M76" s="24"/>
      <c r="N76" s="24"/>
      <c r="O76" s="24"/>
      <c r="P76" s="26"/>
      <c r="Q76" s="26"/>
      <c r="R76" s="26"/>
      <c r="S76" s="45"/>
      <c r="T76" s="46"/>
    </row>
    <row r="77" spans="1:20" ht="15.95" customHeight="1">
      <c r="A77" s="50">
        <v>1</v>
      </c>
      <c r="B77" s="21" t="s">
        <v>26</v>
      </c>
      <c r="C77" s="22" t="s">
        <v>27</v>
      </c>
      <c r="D77" s="23"/>
      <c r="E77" s="23"/>
      <c r="F77" s="23"/>
      <c r="G77" s="23"/>
      <c r="H77" s="23"/>
      <c r="I77" s="23"/>
      <c r="J77" s="24">
        <f t="shared" ref="J77:J88" si="4">SUM(D77:I77)</f>
        <v>0</v>
      </c>
      <c r="K77" s="25"/>
      <c r="L77" s="23"/>
      <c r="M77" s="24">
        <f>K77*L77</f>
        <v>0</v>
      </c>
      <c r="N77" s="24">
        <f>M77-J77</f>
        <v>0</v>
      </c>
      <c r="O77" s="24">
        <f>ROUND(N77*50%,0)</f>
        <v>0</v>
      </c>
      <c r="P77" s="26" t="s">
        <v>28</v>
      </c>
      <c r="Q77" s="26" t="s">
        <v>29</v>
      </c>
      <c r="R77" s="26" t="s">
        <v>30</v>
      </c>
      <c r="S77" s="19" t="s">
        <v>250</v>
      </c>
      <c r="T77" s="27" t="s">
        <v>85</v>
      </c>
    </row>
    <row r="78" spans="1:20" ht="15.95" customHeight="1">
      <c r="A78" s="50">
        <v>2</v>
      </c>
      <c r="B78" s="21" t="s">
        <v>251</v>
      </c>
      <c r="C78" s="22" t="s">
        <v>27</v>
      </c>
      <c r="D78" s="23"/>
      <c r="E78" s="23"/>
      <c r="F78" s="23"/>
      <c r="G78" s="23"/>
      <c r="H78" s="23"/>
      <c r="I78" s="23"/>
      <c r="J78" s="24"/>
      <c r="K78" s="25"/>
      <c r="L78" s="23"/>
      <c r="M78" s="24"/>
      <c r="N78" s="24"/>
      <c r="O78" s="24"/>
      <c r="P78" s="26"/>
      <c r="Q78" s="26"/>
      <c r="R78" s="26"/>
      <c r="S78" s="19" t="s">
        <v>252</v>
      </c>
      <c r="T78" s="27" t="s">
        <v>35</v>
      </c>
    </row>
    <row r="79" spans="1:20" ht="15.95" customHeight="1">
      <c r="A79" s="50">
        <v>3</v>
      </c>
      <c r="B79" s="21" t="s">
        <v>253</v>
      </c>
      <c r="C79" s="22" t="s">
        <v>96</v>
      </c>
      <c r="D79" s="23"/>
      <c r="E79" s="23"/>
      <c r="F79" s="23"/>
      <c r="G79" s="23"/>
      <c r="H79" s="23"/>
      <c r="I79" s="23"/>
      <c r="J79" s="24">
        <f t="shared" si="4"/>
        <v>0</v>
      </c>
      <c r="K79" s="25"/>
      <c r="L79" s="23"/>
      <c r="M79" s="24">
        <f>K79*L79</f>
        <v>0</v>
      </c>
      <c r="N79" s="24">
        <f>M79-J79</f>
        <v>0</v>
      </c>
      <c r="O79" s="24">
        <f>ROUND(N79*50%,0)</f>
        <v>0</v>
      </c>
      <c r="P79" s="26" t="s">
        <v>97</v>
      </c>
      <c r="Q79" s="26" t="s">
        <v>55</v>
      </c>
      <c r="R79" s="26" t="s">
        <v>47</v>
      </c>
      <c r="S79" s="19" t="s">
        <v>102</v>
      </c>
      <c r="T79" s="27" t="s">
        <v>103</v>
      </c>
    </row>
    <row r="80" spans="1:20" ht="15.95" customHeight="1">
      <c r="A80" s="50">
        <v>4</v>
      </c>
      <c r="B80" s="21" t="s">
        <v>104</v>
      </c>
      <c r="C80" s="22" t="s">
        <v>105</v>
      </c>
      <c r="D80" s="23"/>
      <c r="E80" s="23"/>
      <c r="F80" s="23"/>
      <c r="G80" s="23"/>
      <c r="H80" s="23"/>
      <c r="I80" s="23"/>
      <c r="J80" s="24">
        <f t="shared" si="4"/>
        <v>0</v>
      </c>
      <c r="K80" s="25"/>
      <c r="L80" s="23"/>
      <c r="M80" s="24">
        <f>K80*L80</f>
        <v>0</v>
      </c>
      <c r="N80" s="24">
        <f>M80-J80</f>
        <v>0</v>
      </c>
      <c r="O80" s="24">
        <f>ROUND(N80*50%,0)</f>
        <v>0</v>
      </c>
      <c r="P80" s="26" t="s">
        <v>46</v>
      </c>
      <c r="Q80" s="26" t="s">
        <v>67</v>
      </c>
      <c r="R80" s="26" t="s">
        <v>106</v>
      </c>
      <c r="S80" s="19">
        <v>22000</v>
      </c>
      <c r="T80" s="27" t="s">
        <v>107</v>
      </c>
    </row>
    <row r="81" spans="1:20" ht="15.95" customHeight="1">
      <c r="A81" s="50">
        <v>5</v>
      </c>
      <c r="B81" s="21" t="s">
        <v>254</v>
      </c>
      <c r="C81" s="22" t="s">
        <v>225</v>
      </c>
      <c r="D81" s="23">
        <v>8442</v>
      </c>
      <c r="E81" s="23"/>
      <c r="F81" s="23">
        <v>2400</v>
      </c>
      <c r="G81" s="23">
        <v>750</v>
      </c>
      <c r="H81" s="23">
        <v>1050</v>
      </c>
      <c r="I81" s="23"/>
      <c r="J81" s="24">
        <f t="shared" si="4"/>
        <v>12642</v>
      </c>
      <c r="K81" s="25">
        <v>4</v>
      </c>
      <c r="L81" s="23">
        <v>8000</v>
      </c>
      <c r="M81" s="24">
        <f t="shared" ref="M81:M87" si="5">K81*L81</f>
        <v>32000</v>
      </c>
      <c r="N81" s="24">
        <f t="shared" ref="N81:N87" si="6">M81-J81</f>
        <v>19358</v>
      </c>
      <c r="O81" s="24">
        <f>ROUND(N81*50%,0)</f>
        <v>9679</v>
      </c>
      <c r="P81" s="26" t="s">
        <v>226</v>
      </c>
      <c r="Q81" s="26" t="s">
        <v>67</v>
      </c>
      <c r="R81" s="26" t="s">
        <v>227</v>
      </c>
      <c r="S81" s="19" t="s">
        <v>228</v>
      </c>
      <c r="T81" s="27" t="s">
        <v>229</v>
      </c>
    </row>
    <row r="82" spans="1:20" ht="15.95" customHeight="1">
      <c r="A82" s="50">
        <v>6</v>
      </c>
      <c r="B82" s="28" t="s">
        <v>108</v>
      </c>
      <c r="C82" s="29" t="s">
        <v>109</v>
      </c>
      <c r="D82" s="23"/>
      <c r="E82" s="23"/>
      <c r="F82" s="23"/>
      <c r="G82" s="23"/>
      <c r="H82" s="23"/>
      <c r="I82" s="23"/>
      <c r="J82" s="24">
        <f t="shared" si="4"/>
        <v>0</v>
      </c>
      <c r="K82" s="25"/>
      <c r="L82" s="23"/>
      <c r="M82" s="24">
        <f>K82*L82</f>
        <v>0</v>
      </c>
      <c r="N82" s="24">
        <f>M82-J82</f>
        <v>0</v>
      </c>
      <c r="O82" s="24">
        <f>ROUND(N82*50%,0)</f>
        <v>0</v>
      </c>
      <c r="P82" s="30" t="s">
        <v>54</v>
      </c>
      <c r="Q82" s="30" t="s">
        <v>47</v>
      </c>
      <c r="R82" s="30" t="s">
        <v>88</v>
      </c>
      <c r="S82" s="31" t="s">
        <v>110</v>
      </c>
      <c r="T82" s="36" t="s">
        <v>111</v>
      </c>
    </row>
    <row r="83" spans="1:20" s="32" customFormat="1" ht="15.95" customHeight="1">
      <c r="A83" s="50">
        <v>7</v>
      </c>
      <c r="B83" s="28" t="s">
        <v>255</v>
      </c>
      <c r="C83" s="29"/>
      <c r="D83" s="24">
        <v>5858</v>
      </c>
      <c r="E83" s="24"/>
      <c r="F83" s="24">
        <v>4000</v>
      </c>
      <c r="G83" s="24">
        <v>850</v>
      </c>
      <c r="H83" s="24"/>
      <c r="I83" s="24"/>
      <c r="J83" s="24">
        <f t="shared" si="4"/>
        <v>10708</v>
      </c>
      <c r="K83" s="38">
        <v>4</v>
      </c>
      <c r="L83" s="24">
        <v>6500</v>
      </c>
      <c r="M83" s="24">
        <f t="shared" si="5"/>
        <v>26000</v>
      </c>
      <c r="N83" s="24">
        <f t="shared" si="6"/>
        <v>15292</v>
      </c>
      <c r="O83" s="24">
        <f>N83*50%</f>
        <v>7646</v>
      </c>
      <c r="P83" s="30" t="s">
        <v>218</v>
      </c>
      <c r="Q83" s="30" t="s">
        <v>219</v>
      </c>
      <c r="R83" s="30" t="s">
        <v>129</v>
      </c>
      <c r="S83" s="31" t="s">
        <v>220</v>
      </c>
      <c r="T83" s="36" t="s">
        <v>220</v>
      </c>
    </row>
    <row r="84" spans="1:20" ht="15.95" customHeight="1">
      <c r="A84" s="50">
        <v>8</v>
      </c>
      <c r="B84" s="28" t="s">
        <v>256</v>
      </c>
      <c r="C84" s="29" t="s">
        <v>115</v>
      </c>
      <c r="D84" s="24"/>
      <c r="E84" s="24"/>
      <c r="F84" s="24"/>
      <c r="G84" s="24"/>
      <c r="H84" s="24"/>
      <c r="I84" s="24"/>
      <c r="J84" s="24">
        <f t="shared" si="4"/>
        <v>0</v>
      </c>
      <c r="K84" s="38"/>
      <c r="L84" s="24"/>
      <c r="M84" s="24">
        <f t="shared" si="5"/>
        <v>0</v>
      </c>
      <c r="N84" s="24">
        <f t="shared" si="6"/>
        <v>0</v>
      </c>
      <c r="O84" s="24">
        <f>ROUND(N84*50%,0)</f>
        <v>0</v>
      </c>
      <c r="P84" s="30" t="s">
        <v>116</v>
      </c>
      <c r="Q84" s="30" t="s">
        <v>54</v>
      </c>
      <c r="R84" s="30" t="s">
        <v>54</v>
      </c>
      <c r="S84" s="19">
        <v>65000</v>
      </c>
      <c r="T84" s="27" t="s">
        <v>117</v>
      </c>
    </row>
    <row r="85" spans="1:20" ht="15.95" customHeight="1">
      <c r="A85" s="50">
        <v>9</v>
      </c>
      <c r="B85" s="21" t="s">
        <v>161</v>
      </c>
      <c r="C85" s="22" t="s">
        <v>162</v>
      </c>
      <c r="D85" s="23"/>
      <c r="E85" s="23"/>
      <c r="F85" s="23"/>
      <c r="G85" s="23"/>
      <c r="H85" s="23"/>
      <c r="I85" s="23"/>
      <c r="J85" s="24">
        <f t="shared" si="4"/>
        <v>0</v>
      </c>
      <c r="K85" s="25"/>
      <c r="L85" s="23"/>
      <c r="M85" s="24">
        <f t="shared" si="5"/>
        <v>0</v>
      </c>
      <c r="N85" s="24">
        <f t="shared" si="6"/>
        <v>0</v>
      </c>
      <c r="O85" s="24">
        <f>ROUND(N85*50%,0)</f>
        <v>0</v>
      </c>
      <c r="P85" s="26" t="s">
        <v>163</v>
      </c>
      <c r="Q85" s="26" t="s">
        <v>164</v>
      </c>
      <c r="R85" s="26" t="s">
        <v>138</v>
      </c>
      <c r="S85" s="45" t="s">
        <v>152</v>
      </c>
      <c r="T85" s="46" t="s">
        <v>146</v>
      </c>
    </row>
    <row r="86" spans="1:20" ht="15.95" customHeight="1">
      <c r="A86" s="50">
        <v>10</v>
      </c>
      <c r="B86" s="21" t="s">
        <v>221</v>
      </c>
      <c r="C86" s="22"/>
      <c r="D86" s="23"/>
      <c r="E86" s="23"/>
      <c r="F86" s="23"/>
      <c r="G86" s="23"/>
      <c r="H86" s="23"/>
      <c r="I86" s="23"/>
      <c r="J86" s="24">
        <f t="shared" si="4"/>
        <v>0</v>
      </c>
      <c r="K86" s="25"/>
      <c r="L86" s="23"/>
      <c r="M86" s="24">
        <f t="shared" si="5"/>
        <v>0</v>
      </c>
      <c r="N86" s="24">
        <f t="shared" si="6"/>
        <v>0</v>
      </c>
      <c r="O86" s="24">
        <f>N86*50%</f>
        <v>0</v>
      </c>
      <c r="P86" s="26" t="s">
        <v>45</v>
      </c>
      <c r="Q86" s="26" t="s">
        <v>164</v>
      </c>
      <c r="R86" s="26" t="s">
        <v>164</v>
      </c>
      <c r="S86" s="19" t="s">
        <v>151</v>
      </c>
      <c r="T86" s="27" t="s">
        <v>223</v>
      </c>
    </row>
    <row r="87" spans="1:20" ht="15.95" customHeight="1">
      <c r="A87" s="50">
        <v>11</v>
      </c>
      <c r="B87" s="21" t="s">
        <v>257</v>
      </c>
      <c r="C87" s="22"/>
      <c r="D87" s="23"/>
      <c r="E87" s="23"/>
      <c r="F87" s="23"/>
      <c r="G87" s="23"/>
      <c r="H87" s="23"/>
      <c r="I87" s="23"/>
      <c r="J87" s="24">
        <f t="shared" si="4"/>
        <v>0</v>
      </c>
      <c r="K87" s="25"/>
      <c r="L87" s="23"/>
      <c r="M87" s="24">
        <f t="shared" si="5"/>
        <v>0</v>
      </c>
      <c r="N87" s="24">
        <f t="shared" si="6"/>
        <v>0</v>
      </c>
      <c r="O87" s="24">
        <f>N87*50%</f>
        <v>0</v>
      </c>
      <c r="P87" s="26" t="s">
        <v>45</v>
      </c>
      <c r="Q87" s="26" t="s">
        <v>46</v>
      </c>
      <c r="R87" s="26" t="s">
        <v>164</v>
      </c>
      <c r="S87" s="19" t="s">
        <v>152</v>
      </c>
      <c r="T87" s="27" t="s">
        <v>236</v>
      </c>
    </row>
    <row r="88" spans="1:20" ht="15.95" customHeight="1">
      <c r="A88" s="50">
        <v>12</v>
      </c>
      <c r="B88" s="21" t="s">
        <v>198</v>
      </c>
      <c r="C88" s="22"/>
      <c r="D88" s="23"/>
      <c r="E88" s="23"/>
      <c r="F88" s="23"/>
      <c r="G88" s="23"/>
      <c r="H88" s="23"/>
      <c r="I88" s="23"/>
      <c r="J88" s="24">
        <f t="shared" si="4"/>
        <v>0</v>
      </c>
      <c r="K88" s="25"/>
      <c r="L88" s="23"/>
      <c r="M88" s="24">
        <f>K88*L88</f>
        <v>0</v>
      </c>
      <c r="N88" s="24">
        <f>M88-J88</f>
        <v>0</v>
      </c>
      <c r="O88" s="24">
        <f>N88*50%</f>
        <v>0</v>
      </c>
      <c r="P88" s="26" t="s">
        <v>97</v>
      </c>
      <c r="Q88" s="26" t="s">
        <v>55</v>
      </c>
      <c r="R88" s="26" t="s">
        <v>46</v>
      </c>
      <c r="S88" s="19">
        <v>32000</v>
      </c>
      <c r="T88" s="27" t="s">
        <v>199</v>
      </c>
    </row>
    <row r="89" spans="1:20" ht="20.25" customHeight="1">
      <c r="B89" s="12"/>
      <c r="C89" s="51"/>
      <c r="P89" s="52"/>
      <c r="Q89" s="52"/>
      <c r="R89" s="52"/>
    </row>
    <row r="90" spans="1:20" ht="17.25" customHeight="1">
      <c r="P90" s="52"/>
      <c r="Q90" s="52"/>
      <c r="R90" s="52"/>
    </row>
    <row r="91" spans="1:20" ht="17.25" customHeight="1">
      <c r="P91" s="52"/>
      <c r="Q91" s="52"/>
      <c r="R91" s="52"/>
    </row>
    <row r="92" spans="1:20" ht="17.25" customHeight="1">
      <c r="P92" s="52"/>
      <c r="Q92" s="52"/>
      <c r="R92" s="52"/>
    </row>
    <row r="93" spans="1:20" ht="17.25" customHeight="1">
      <c r="P93" s="52"/>
      <c r="Q93" s="52"/>
      <c r="R93" s="52"/>
    </row>
    <row r="94" spans="1:20" ht="17.25" customHeight="1">
      <c r="P94" s="52"/>
      <c r="Q94" s="52"/>
      <c r="R94" s="52"/>
    </row>
    <row r="95" spans="1:20" ht="39" customHeight="1">
      <c r="A95" s="13"/>
      <c r="B95" s="55" t="s">
        <v>258</v>
      </c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7"/>
    </row>
    <row r="96" spans="1:20" ht="17.25" customHeight="1">
      <c r="A96" s="20">
        <v>1</v>
      </c>
      <c r="B96" s="21" t="s">
        <v>259</v>
      </c>
      <c r="C96" s="22"/>
      <c r="D96" s="13"/>
      <c r="E96" s="13"/>
      <c r="F96" s="13"/>
      <c r="G96" s="13"/>
      <c r="H96" s="13"/>
      <c r="I96" s="13"/>
      <c r="J96" s="16"/>
      <c r="K96" s="17"/>
      <c r="L96" s="13"/>
      <c r="M96" s="16"/>
      <c r="N96" s="16"/>
      <c r="O96" s="16"/>
      <c r="P96" s="17"/>
      <c r="Q96" s="17"/>
      <c r="R96" s="17"/>
      <c r="S96" s="13">
        <v>23100</v>
      </c>
      <c r="T96" s="20" t="s">
        <v>260</v>
      </c>
    </row>
    <row r="97" spans="1:20" ht="17.25" customHeight="1">
      <c r="A97" s="20">
        <v>2</v>
      </c>
      <c r="B97" s="21" t="s">
        <v>261</v>
      </c>
      <c r="C97" s="22"/>
      <c r="D97" s="13"/>
      <c r="E97" s="13"/>
      <c r="F97" s="13"/>
      <c r="G97" s="13"/>
      <c r="H97" s="13"/>
      <c r="I97" s="13"/>
      <c r="J97" s="16"/>
      <c r="K97" s="17"/>
      <c r="L97" s="13"/>
      <c r="M97" s="16"/>
      <c r="N97" s="16"/>
      <c r="O97" s="16"/>
      <c r="P97" s="17"/>
      <c r="Q97" s="17"/>
      <c r="R97" s="17"/>
      <c r="S97" s="13">
        <v>23100</v>
      </c>
      <c r="T97" s="20" t="s">
        <v>260</v>
      </c>
    </row>
    <row r="98" spans="1:20" ht="17.25" customHeight="1">
      <c r="A98" s="20">
        <v>3</v>
      </c>
      <c r="B98" s="21" t="s">
        <v>262</v>
      </c>
      <c r="C98" s="22"/>
      <c r="D98" s="13"/>
      <c r="E98" s="13"/>
      <c r="F98" s="13"/>
      <c r="G98" s="13"/>
      <c r="H98" s="13"/>
      <c r="I98" s="13"/>
      <c r="J98" s="16"/>
      <c r="K98" s="17"/>
      <c r="L98" s="13"/>
      <c r="M98" s="16"/>
      <c r="N98" s="16"/>
      <c r="O98" s="16"/>
      <c r="P98" s="17"/>
      <c r="Q98" s="17"/>
      <c r="R98" s="17"/>
      <c r="S98" s="13">
        <v>6450</v>
      </c>
      <c r="T98" s="20" t="s">
        <v>263</v>
      </c>
    </row>
    <row r="99" spans="1:20" ht="17.25" customHeight="1">
      <c r="A99" s="20">
        <v>4</v>
      </c>
      <c r="B99" s="21" t="s">
        <v>264</v>
      </c>
      <c r="C99" s="22"/>
      <c r="D99" s="13"/>
      <c r="E99" s="13"/>
      <c r="F99" s="13"/>
      <c r="G99" s="13"/>
      <c r="H99" s="13"/>
      <c r="I99" s="13"/>
      <c r="J99" s="16"/>
      <c r="K99" s="17"/>
      <c r="L99" s="13"/>
      <c r="M99" s="16"/>
      <c r="N99" s="16"/>
      <c r="O99" s="16"/>
      <c r="P99" s="17"/>
      <c r="Q99" s="17"/>
      <c r="R99" s="17"/>
      <c r="S99" s="13">
        <v>7000</v>
      </c>
      <c r="T99" s="20" t="s">
        <v>265</v>
      </c>
    </row>
    <row r="100" spans="1:20" ht="17.25" customHeight="1">
      <c r="A100" s="20">
        <v>5</v>
      </c>
      <c r="B100" s="21" t="s">
        <v>266</v>
      </c>
      <c r="C100" s="22"/>
      <c r="D100" s="13"/>
      <c r="E100" s="13"/>
      <c r="F100" s="13"/>
      <c r="G100" s="13"/>
      <c r="H100" s="13"/>
      <c r="I100" s="13"/>
      <c r="J100" s="16"/>
      <c r="K100" s="17"/>
      <c r="L100" s="13"/>
      <c r="M100" s="16"/>
      <c r="N100" s="16"/>
      <c r="O100" s="16"/>
      <c r="P100" s="17"/>
      <c r="Q100" s="17"/>
      <c r="R100" s="17"/>
      <c r="S100" s="13">
        <v>6800</v>
      </c>
      <c r="T100" s="20" t="s">
        <v>267</v>
      </c>
    </row>
    <row r="101" spans="1:20" ht="17.25" customHeight="1">
      <c r="A101" s="20">
        <v>6</v>
      </c>
      <c r="B101" s="21" t="s">
        <v>268</v>
      </c>
      <c r="C101" s="22"/>
      <c r="D101" s="13"/>
      <c r="E101" s="13"/>
      <c r="F101" s="13"/>
      <c r="G101" s="13"/>
      <c r="H101" s="13"/>
      <c r="I101" s="13"/>
      <c r="J101" s="16"/>
      <c r="K101" s="17"/>
      <c r="L101" s="13"/>
      <c r="M101" s="16"/>
      <c r="N101" s="16"/>
      <c r="O101" s="16"/>
      <c r="P101" s="17"/>
      <c r="Q101" s="17"/>
      <c r="R101" s="17"/>
      <c r="S101" s="13">
        <v>14550</v>
      </c>
      <c r="T101" s="20" t="s">
        <v>269</v>
      </c>
    </row>
    <row r="102" spans="1:20" ht="17.25" customHeight="1">
      <c r="A102" s="20">
        <v>7</v>
      </c>
      <c r="B102" s="21" t="s">
        <v>270</v>
      </c>
      <c r="C102" s="22"/>
      <c r="D102" s="13"/>
      <c r="E102" s="13"/>
      <c r="F102" s="13"/>
      <c r="G102" s="13"/>
      <c r="H102" s="13"/>
      <c r="I102" s="13"/>
      <c r="J102" s="16"/>
      <c r="K102" s="17"/>
      <c r="L102" s="13"/>
      <c r="M102" s="16"/>
      <c r="N102" s="16"/>
      <c r="O102" s="16"/>
      <c r="P102" s="17"/>
      <c r="Q102" s="17"/>
      <c r="R102" s="17"/>
      <c r="S102" s="13">
        <v>9210</v>
      </c>
      <c r="T102" s="20" t="s">
        <v>271</v>
      </c>
    </row>
    <row r="103" spans="1:20" ht="17.25" customHeight="1">
      <c r="A103" s="20">
        <v>8</v>
      </c>
      <c r="B103" s="21" t="s">
        <v>272</v>
      </c>
      <c r="C103" s="22"/>
      <c r="D103" s="13"/>
      <c r="E103" s="54"/>
      <c r="F103" s="13"/>
      <c r="G103" s="13"/>
      <c r="H103" s="13"/>
      <c r="I103" s="13"/>
      <c r="J103" s="16"/>
      <c r="K103" s="17"/>
      <c r="L103" s="13"/>
      <c r="M103" s="16"/>
      <c r="N103" s="16"/>
      <c r="O103" s="16"/>
      <c r="P103" s="17"/>
      <c r="Q103" s="17"/>
      <c r="R103" s="17"/>
      <c r="S103" s="13">
        <v>7450</v>
      </c>
      <c r="T103" s="20" t="s">
        <v>273</v>
      </c>
    </row>
    <row r="104" spans="1:20" ht="17.25" customHeight="1">
      <c r="A104" s="20">
        <v>9</v>
      </c>
      <c r="B104" s="21" t="s">
        <v>274</v>
      </c>
      <c r="C104" s="22"/>
      <c r="D104" s="13"/>
      <c r="E104" s="13"/>
      <c r="F104" s="13"/>
      <c r="G104" s="13"/>
      <c r="H104" s="13"/>
      <c r="I104" s="13"/>
      <c r="J104" s="16"/>
      <c r="K104" s="17"/>
      <c r="L104" s="13"/>
      <c r="M104" s="16"/>
      <c r="N104" s="16"/>
      <c r="O104" s="16"/>
      <c r="P104" s="17"/>
      <c r="Q104" s="17"/>
      <c r="R104" s="17"/>
      <c r="S104" s="13">
        <v>7170</v>
      </c>
      <c r="T104" s="20" t="s">
        <v>275</v>
      </c>
    </row>
    <row r="105" spans="1:20" ht="17.25" customHeight="1">
      <c r="A105" s="20">
        <v>10</v>
      </c>
      <c r="B105" s="21" t="s">
        <v>276</v>
      </c>
      <c r="C105" s="22"/>
      <c r="D105" s="13"/>
      <c r="E105" s="13"/>
      <c r="F105" s="13"/>
      <c r="G105" s="13"/>
      <c r="H105" s="13"/>
      <c r="I105" s="13"/>
      <c r="J105" s="16"/>
      <c r="K105" s="17"/>
      <c r="L105" s="13"/>
      <c r="M105" s="16"/>
      <c r="N105" s="16"/>
      <c r="O105" s="16"/>
      <c r="P105" s="17"/>
      <c r="Q105" s="17"/>
      <c r="R105" s="17"/>
      <c r="S105" s="13">
        <v>9860</v>
      </c>
      <c r="T105" s="20" t="s">
        <v>277</v>
      </c>
    </row>
    <row r="106" spans="1:20" ht="17.25" customHeight="1">
      <c r="A106" s="20">
        <v>11</v>
      </c>
      <c r="B106" s="21" t="s">
        <v>278</v>
      </c>
      <c r="C106" s="22"/>
      <c r="D106" s="13"/>
      <c r="E106" s="13"/>
      <c r="F106" s="13"/>
      <c r="G106" s="13"/>
      <c r="H106" s="13"/>
      <c r="I106" s="13"/>
      <c r="J106" s="16"/>
      <c r="K106" s="17"/>
      <c r="L106" s="13"/>
      <c r="M106" s="16"/>
      <c r="N106" s="16"/>
      <c r="O106" s="16"/>
      <c r="P106" s="17"/>
      <c r="Q106" s="17"/>
      <c r="R106" s="17"/>
      <c r="S106" s="13">
        <v>10020</v>
      </c>
      <c r="T106" s="20" t="s">
        <v>279</v>
      </c>
    </row>
    <row r="107" spans="1:20" ht="17.25" customHeight="1">
      <c r="A107" s="20">
        <v>12</v>
      </c>
      <c r="B107" s="21" t="s">
        <v>280</v>
      </c>
      <c r="C107" s="22"/>
      <c r="D107" s="13"/>
      <c r="E107" s="13"/>
      <c r="F107" s="13"/>
      <c r="G107" s="13"/>
      <c r="H107" s="13"/>
      <c r="I107" s="13"/>
      <c r="J107" s="16"/>
      <c r="K107" s="17"/>
      <c r="L107" s="13"/>
      <c r="M107" s="16"/>
      <c r="N107" s="16"/>
      <c r="O107" s="16"/>
      <c r="P107" s="13"/>
      <c r="Q107" s="13"/>
      <c r="R107" s="13"/>
      <c r="S107" s="13">
        <v>7785</v>
      </c>
      <c r="T107" s="20" t="s">
        <v>281</v>
      </c>
    </row>
    <row r="108" spans="1:20" ht="17.25" customHeight="1">
      <c r="A108" s="20">
        <v>13</v>
      </c>
      <c r="B108" s="21" t="s">
        <v>282</v>
      </c>
      <c r="C108" s="22"/>
      <c r="D108" s="13"/>
      <c r="E108" s="13"/>
      <c r="F108" s="13"/>
      <c r="G108" s="13"/>
      <c r="H108" s="13"/>
      <c r="I108" s="13"/>
      <c r="J108" s="16"/>
      <c r="K108" s="17"/>
      <c r="L108" s="13"/>
      <c r="M108" s="16"/>
      <c r="N108" s="16"/>
      <c r="O108" s="16"/>
      <c r="P108" s="13"/>
      <c r="Q108" s="13"/>
      <c r="R108" s="13"/>
      <c r="S108" s="13">
        <v>19620</v>
      </c>
      <c r="T108" s="20" t="s">
        <v>283</v>
      </c>
    </row>
    <row r="109" spans="1:20" ht="17.25" customHeight="1">
      <c r="A109" s="58" t="s">
        <v>284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</row>
  </sheetData>
  <mergeCells count="28">
    <mergeCell ref="E6:E8"/>
    <mergeCell ref="F6:F8"/>
    <mergeCell ref="A1:T1"/>
    <mergeCell ref="A2:T2"/>
    <mergeCell ref="A4:A8"/>
    <mergeCell ref="B4:B8"/>
    <mergeCell ref="C4:C8"/>
    <mergeCell ref="D4:I4"/>
    <mergeCell ref="J4:J8"/>
    <mergeCell ref="K4:K8"/>
    <mergeCell ref="L4:L8"/>
    <mergeCell ref="M4:M8"/>
    <mergeCell ref="B95:T95"/>
    <mergeCell ref="A109:T109"/>
    <mergeCell ref="G6:G8"/>
    <mergeCell ref="H6:H8"/>
    <mergeCell ref="I6:I8"/>
    <mergeCell ref="P6:P8"/>
    <mergeCell ref="Q6:Q8"/>
    <mergeCell ref="R6:R8"/>
    <mergeCell ref="N4:N8"/>
    <mergeCell ref="O4:O8"/>
    <mergeCell ref="P4:R5"/>
    <mergeCell ref="S4:S8"/>
    <mergeCell ref="T4:T8"/>
    <mergeCell ref="D5:E5"/>
    <mergeCell ref="F5:I5"/>
    <mergeCell ref="D6:D8"/>
  </mergeCells>
  <printOptions horizontalCentered="1"/>
  <pageMargins left="0.5" right="0.5" top="0.5" bottom="0.5" header="0" footer="0"/>
  <pageSetup paperSize="9" orientation="portrait" horizontalDpi="180" verticalDpi="180" r:id="rId1"/>
  <headerFooter alignWithMargins="0">
    <oddFooter>&amp;L    File Name : Rabi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2020-21_09.01.2020 </vt:lpstr>
      <vt:lpstr>'2020-21_09.01.2020 '!Print_Area</vt:lpstr>
      <vt:lpstr>'2020-21_09.01.2020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DCCB-OPR</dc:creator>
  <cp:lastModifiedBy>DCCB-OPR</cp:lastModifiedBy>
  <dcterms:created xsi:type="dcterms:W3CDTF">2020-04-18T08:04:51Z</dcterms:created>
  <dcterms:modified xsi:type="dcterms:W3CDTF">2020-04-18T08:14:55Z</dcterms:modified>
</cp:coreProperties>
</file>