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7963\Desktop\Portal Changes\Industries\"/>
    </mc:Choice>
  </mc:AlternateContent>
  <xr:revisionPtr revIDLastSave="0" documentId="13_ncr:1_{0D0909FD-4DB2-47F8-9B9C-BED0C901C5AE}" xr6:coauthVersionLast="45" xr6:coauthVersionMax="45" xr10:uidLastSave="{00000000-0000-0000-0000-000000000000}"/>
  <bookViews>
    <workbookView xWindow="780" yWindow="780" windowWidth="21600" windowHeight="11385" xr2:uid="{82186C26-8E87-4C56-8C31-5FEDADB0EC55}"/>
  </bookViews>
  <sheets>
    <sheet name="10.MSME" sheetId="1" r:id="rId1"/>
  </sheets>
  <definedNames>
    <definedName name="_xlnm.Print_Area" localSheetId="0">'10.MSME'!$A$1:$N$58</definedName>
    <definedName name="_xlnm.Print_Titles" localSheetId="0">'10.MSME'!$A:$B,'10.MSME'!$1:$4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68" i="1" l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L57" i="1"/>
  <c r="K57" i="1"/>
  <c r="J57" i="1"/>
  <c r="I57" i="1"/>
  <c r="F57" i="1"/>
  <c r="E57" i="1"/>
  <c r="I51" i="1"/>
  <c r="F51" i="1"/>
  <c r="E51" i="1"/>
  <c r="L47" i="1"/>
  <c r="K47" i="1"/>
  <c r="J47" i="1"/>
  <c r="I47" i="1"/>
  <c r="F47" i="1"/>
  <c r="E47" i="1"/>
  <c r="C47" i="1"/>
  <c r="L42" i="1"/>
  <c r="K42" i="1"/>
  <c r="J42" i="1"/>
  <c r="I42" i="1"/>
  <c r="F42" i="1"/>
  <c r="E42" i="1"/>
  <c r="C42" i="1"/>
  <c r="G38" i="1"/>
  <c r="G27" i="1"/>
  <c r="G13" i="1"/>
  <c r="G12" i="1"/>
  <c r="G9" i="1"/>
  <c r="G7" i="1"/>
  <c r="G6" i="1"/>
  <c r="M27" i="1" l="1"/>
  <c r="H6" i="1"/>
  <c r="H7" i="1"/>
  <c r="H15" i="1"/>
  <c r="H5" i="1"/>
  <c r="G56" i="1"/>
  <c r="J51" i="1"/>
  <c r="N15" i="1"/>
  <c r="G25" i="1"/>
  <c r="M25" i="1" s="1"/>
  <c r="G31" i="1"/>
  <c r="M31" i="1" s="1"/>
  <c r="H10" i="1"/>
  <c r="N10" i="1" s="1"/>
  <c r="H11" i="1"/>
  <c r="N11" i="1" s="1"/>
  <c r="H12" i="1"/>
  <c r="N12" i="1" s="1"/>
  <c r="H13" i="1"/>
  <c r="N13" i="1" s="1"/>
  <c r="G14" i="1"/>
  <c r="M14" i="1" s="1"/>
  <c r="G18" i="1"/>
  <c r="M18" i="1" s="1"/>
  <c r="G19" i="1"/>
  <c r="M19" i="1" s="1"/>
  <c r="G20" i="1"/>
  <c r="M20" i="1" s="1"/>
  <c r="G21" i="1"/>
  <c r="M21" i="1" s="1"/>
  <c r="G22" i="1"/>
  <c r="M22" i="1" s="1"/>
  <c r="G23" i="1"/>
  <c r="M23" i="1" s="1"/>
  <c r="N7" i="1"/>
  <c r="H16" i="1"/>
  <c r="N16" i="1" s="1"/>
  <c r="H18" i="1"/>
  <c r="N18" i="1" s="1"/>
  <c r="D39" i="1"/>
  <c r="H20" i="1"/>
  <c r="H21" i="1"/>
  <c r="N21" i="1" s="1"/>
  <c r="H22" i="1"/>
  <c r="H23" i="1"/>
  <c r="N23" i="1" s="1"/>
  <c r="H24" i="1"/>
  <c r="N24" i="1" s="1"/>
  <c r="H26" i="1"/>
  <c r="N26" i="1" s="1"/>
  <c r="H27" i="1"/>
  <c r="N27" i="1" s="1"/>
  <c r="G32" i="1"/>
  <c r="M32" i="1" s="1"/>
  <c r="G33" i="1"/>
  <c r="M33" i="1" s="1"/>
  <c r="G34" i="1"/>
  <c r="M34" i="1" s="1"/>
  <c r="G35" i="1"/>
  <c r="M35" i="1" s="1"/>
  <c r="G36" i="1"/>
  <c r="M36" i="1" s="1"/>
  <c r="G37" i="1"/>
  <c r="M37" i="1" s="1"/>
  <c r="H28" i="1"/>
  <c r="H31" i="1"/>
  <c r="N31" i="1" s="1"/>
  <c r="H32" i="1"/>
  <c r="N32" i="1" s="1"/>
  <c r="H33" i="1"/>
  <c r="N33" i="1" s="1"/>
  <c r="H35" i="1"/>
  <c r="N35" i="1" s="1"/>
  <c r="H36" i="1"/>
  <c r="N36" i="1" s="1"/>
  <c r="H37" i="1"/>
  <c r="N37" i="1" s="1"/>
  <c r="H38" i="1"/>
  <c r="N38" i="1" s="1"/>
  <c r="H41" i="1"/>
  <c r="N41" i="1" s="1"/>
  <c r="G44" i="1"/>
  <c r="M44" i="1" s="1"/>
  <c r="G45" i="1"/>
  <c r="M45" i="1" s="1"/>
  <c r="G46" i="1"/>
  <c r="M46" i="1" s="1"/>
  <c r="G48" i="1"/>
  <c r="M48" i="1" s="1"/>
  <c r="G50" i="1"/>
  <c r="M50" i="1" s="1"/>
  <c r="G52" i="1"/>
  <c r="K52" i="1" s="1"/>
  <c r="H46" i="1"/>
  <c r="N46" i="1" s="1"/>
  <c r="H50" i="1"/>
  <c r="N50" i="1" s="1"/>
  <c r="J17" i="1"/>
  <c r="H14" i="1"/>
  <c r="N14" i="1" s="1"/>
  <c r="G15" i="1"/>
  <c r="M15" i="1" s="1"/>
  <c r="G28" i="1"/>
  <c r="M28" i="1" s="1"/>
  <c r="G29" i="1"/>
  <c r="M29" i="1" s="1"/>
  <c r="G30" i="1"/>
  <c r="M30" i="1" s="1"/>
  <c r="H43" i="1"/>
  <c r="N43" i="1" s="1"/>
  <c r="H44" i="1"/>
  <c r="N44" i="1" s="1"/>
  <c r="H45" i="1"/>
  <c r="N45" i="1" s="1"/>
  <c r="H48" i="1"/>
  <c r="N48" i="1" s="1"/>
  <c r="H49" i="1"/>
  <c r="N49" i="1" s="1"/>
  <c r="H52" i="1"/>
  <c r="N52" i="1" s="1"/>
  <c r="C51" i="1"/>
  <c r="K17" i="1"/>
  <c r="L39" i="1"/>
  <c r="N28" i="1"/>
  <c r="H29" i="1"/>
  <c r="N29" i="1" s="1"/>
  <c r="H30" i="1"/>
  <c r="N30" i="1" s="1"/>
  <c r="E55" i="1"/>
  <c r="C57" i="1"/>
  <c r="H56" i="1"/>
  <c r="N56" i="1" s="1"/>
  <c r="D57" i="1"/>
  <c r="C17" i="1"/>
  <c r="M6" i="1"/>
  <c r="M7" i="1"/>
  <c r="N20" i="1"/>
  <c r="M38" i="1"/>
  <c r="I55" i="1"/>
  <c r="F39" i="1"/>
  <c r="H8" i="1"/>
  <c r="N8" i="1" s="1"/>
  <c r="H9" i="1"/>
  <c r="N9" i="1" s="1"/>
  <c r="G10" i="1"/>
  <c r="M10" i="1" s="1"/>
  <c r="G11" i="1"/>
  <c r="M11" i="1" s="1"/>
  <c r="H19" i="1"/>
  <c r="N19" i="1" s="1"/>
  <c r="H34" i="1"/>
  <c r="N34" i="1" s="1"/>
  <c r="K51" i="1"/>
  <c r="C55" i="1"/>
  <c r="L17" i="1"/>
  <c r="L40" i="1" s="1"/>
  <c r="N6" i="1"/>
  <c r="N22" i="1"/>
  <c r="J55" i="1"/>
  <c r="F17" i="1"/>
  <c r="M12" i="1"/>
  <c r="J39" i="1"/>
  <c r="H25" i="1"/>
  <c r="N25" i="1" s="1"/>
  <c r="L51" i="1"/>
  <c r="D55" i="1"/>
  <c r="H54" i="1"/>
  <c r="N54" i="1" s="1"/>
  <c r="M13" i="1"/>
  <c r="K39" i="1"/>
  <c r="M9" i="1"/>
  <c r="E39" i="1"/>
  <c r="G57" i="1"/>
  <c r="M56" i="1"/>
  <c r="G5" i="1"/>
  <c r="G16" i="1"/>
  <c r="M16" i="1" s="1"/>
  <c r="G24" i="1"/>
  <c r="M24" i="1" s="1"/>
  <c r="H57" i="1"/>
  <c r="N5" i="1"/>
  <c r="I17" i="1"/>
  <c r="I39" i="1"/>
  <c r="G8" i="1"/>
  <c r="M8" i="1" s="1"/>
  <c r="G26" i="1"/>
  <c r="M26" i="1" s="1"/>
  <c r="E17" i="1"/>
  <c r="C39" i="1"/>
  <c r="C40" i="1" s="1"/>
  <c r="C58" i="1" s="1"/>
  <c r="C68" i="1" s="1"/>
  <c r="D47" i="1"/>
  <c r="D51" i="1"/>
  <c r="D42" i="1"/>
  <c r="F55" i="1"/>
  <c r="G43" i="1"/>
  <c r="G54" i="1"/>
  <c r="M54" i="1" s="1"/>
  <c r="D17" i="1"/>
  <c r="G41" i="1"/>
  <c r="G49" i="1"/>
  <c r="M49" i="1" s="1"/>
  <c r="G53" i="1"/>
  <c r="H53" i="1"/>
  <c r="L52" i="1" l="1"/>
  <c r="J40" i="1"/>
  <c r="I40" i="1"/>
  <c r="K40" i="1"/>
  <c r="M52" i="1"/>
  <c r="H42" i="1"/>
  <c r="F40" i="1"/>
  <c r="F58" i="1" s="1"/>
  <c r="F68" i="1" s="1"/>
  <c r="I58" i="1"/>
  <c r="I68" i="1" s="1"/>
  <c r="M39" i="1"/>
  <c r="J58" i="1"/>
  <c r="J68" i="1" s="1"/>
  <c r="K54" i="1"/>
  <c r="H51" i="1"/>
  <c r="H55" i="1"/>
  <c r="E40" i="1"/>
  <c r="E58" i="1" s="1"/>
  <c r="E68" i="1" s="1"/>
  <c r="L54" i="1"/>
  <c r="H39" i="1"/>
  <c r="H17" i="1"/>
  <c r="H47" i="1"/>
  <c r="M53" i="1"/>
  <c r="K53" i="1"/>
  <c r="K55" i="1" s="1"/>
  <c r="M41" i="1"/>
  <c r="G42" i="1"/>
  <c r="N17" i="1"/>
  <c r="M5" i="1"/>
  <c r="G17" i="1"/>
  <c r="N51" i="1"/>
  <c r="N42" i="1"/>
  <c r="G39" i="1"/>
  <c r="N57" i="1"/>
  <c r="M57" i="1"/>
  <c r="G55" i="1"/>
  <c r="M51" i="1"/>
  <c r="N39" i="1"/>
  <c r="N47" i="1"/>
  <c r="M43" i="1"/>
  <c r="G47" i="1"/>
  <c r="N53" i="1"/>
  <c r="L53" i="1"/>
  <c r="G51" i="1"/>
  <c r="D40" i="1"/>
  <c r="D58" i="1" s="1"/>
  <c r="D68" i="1" s="1"/>
  <c r="L55" i="1" l="1"/>
  <c r="H40" i="1"/>
  <c r="H58" i="1"/>
  <c r="H68" i="1" s="1"/>
  <c r="L58" i="1"/>
  <c r="L68" i="1" s="1"/>
  <c r="K58" i="1"/>
  <c r="K68" i="1" s="1"/>
  <c r="N55" i="1"/>
  <c r="M47" i="1"/>
  <c r="N40" i="1"/>
  <c r="M17" i="1"/>
  <c r="M42" i="1"/>
  <c r="M55" i="1"/>
  <c r="G40" i="1"/>
  <c r="G58" i="1" s="1"/>
  <c r="G68" i="1" s="1"/>
  <c r="N58" i="1" l="1"/>
  <c r="N68" i="1" s="1"/>
  <c r="M40" i="1"/>
  <c r="M58" i="1" s="1"/>
  <c r="M68" i="1" s="1"/>
</calcChain>
</file>

<file path=xl/sharedStrings.xml><?xml version="1.0" encoding="utf-8"?>
<sst xmlns="http://schemas.openxmlformats.org/spreadsheetml/2006/main" count="76" uniqueCount="66">
  <si>
    <t>S.No</t>
  </si>
  <si>
    <t>Bank</t>
  </si>
  <si>
    <t>Micro Enterprises</t>
  </si>
  <si>
    <t>Small Enterprises</t>
  </si>
  <si>
    <t>Total Micro &amp; Small Enterprises</t>
  </si>
  <si>
    <t>Total Medium Enterprises</t>
  </si>
  <si>
    <t>Others</t>
  </si>
  <si>
    <t>Total Micro, Small &amp; Medium Enterprises</t>
  </si>
  <si>
    <t>A/Cs</t>
  </si>
  <si>
    <t>Amt.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</si>
  <si>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</si>
  <si>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</si>
  <si>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</si>
  <si>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</si>
  <si>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</si>
  <si>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</si>
  <si>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</si>
  <si>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</si>
  <si>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</si>
  <si>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</si>
  <si>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</si>
  <si>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</si>
  <si>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</si>
  <si>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</si>
  <si>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</si>
  <si>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Catholic Syrian Bank Ltd</t>
  </si>
  <si>
    <t>City Union Bank Ltd</t>
  </si>
  <si>
    <t xml:space="preserve">Coastal Local Area Bank </t>
  </si>
  <si>
    <t>DCB Bank Limited</t>
  </si>
  <si>
    <t>Dhana Laxmi Bank</t>
  </si>
  <si>
    <t>Federal Bank</t>
  </si>
  <si>
    <t>HDFC Bank Ltd</t>
  </si>
  <si>
    <t>ICICI Bank Ltd.</t>
  </si>
  <si>
    <t>IDBI Bank</t>
  </si>
  <si>
    <t>IDFC First Bank</t>
  </si>
  <si>
    <t>Indus Ind Bank</t>
  </si>
  <si>
    <t>Karnataka Bank</t>
  </si>
  <si>
    <t>Karur Vysya Bank</t>
  </si>
  <si>
    <t>Kotak Mahindra Bank</t>
  </si>
  <si>
    <t>KBS Local Area Bank</t>
  </si>
  <si>
    <t>RBL Bank</t>
  </si>
  <si>
    <t>South Indian Bank</t>
  </si>
  <si>
    <t>Tamilnad Mercantile Bank</t>
  </si>
  <si>
    <t>Yes Bank</t>
  </si>
  <si>
    <t>Pvt Sector Banks Total</t>
  </si>
  <si>
    <t>Commercial Banks Total</t>
  </si>
  <si>
    <t>AP State Co-op Bank</t>
  </si>
  <si>
    <t>Co-op. Banks Total</t>
  </si>
  <si>
    <t>APGB</t>
  </si>
  <si>
    <t>A.P.Grameena Vikas Bank</t>
  </si>
  <si>
    <t>C.G.G.B.</t>
  </si>
  <si>
    <t>Saptagiri Grameena Bank</t>
  </si>
  <si>
    <t>TOTAL R.R.Bs</t>
  </si>
  <si>
    <t xml:space="preserve">Equitas Small Finance Bank </t>
  </si>
  <si>
    <t>Fincare Small Finance Bank</t>
  </si>
  <si>
    <t>ESAF Bank</t>
  </si>
  <si>
    <t>Small Finance Banks Total</t>
  </si>
  <si>
    <t>Airtel Payments Bank</t>
  </si>
  <si>
    <t>Fino Payment Bank</t>
  </si>
  <si>
    <t>India Post payments Bank</t>
  </si>
  <si>
    <t>Payment Banks Total</t>
  </si>
  <si>
    <t>A P S F C</t>
  </si>
  <si>
    <t>Others Total</t>
  </si>
  <si>
    <t>Grand Total</t>
  </si>
  <si>
    <t>Quarter ended - June 2023                                                                                                      (Amount in crs)</t>
  </si>
  <si>
    <t xml:space="preserve">    MSME Advances Outstanding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</si>
</sst>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;#0;\-"/>
    <numFmt numFmtId="165" formatCode="#0.00;#0.00;\-"/>
    <numFmt numFmtId="166" formatCode="0;[Red]0"/>
  </numFmts>
  <fonts count="5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11"/>
      <color rgb="FF0070C0"/>
      <name val="Century Gothic"/>
      <family val="2"/>
    </font>
    <font>
      <b/>
      <sz val="12"/>
      <name val="Century Gothic"/>
      <family val="2"/>
    </font>
    <font>
      <b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64" fontId="3" fillId="2" borderId="0" xfId="0" applyNumberFormat="1" applyFont="1" applyFill="1" applyAlignment="1">
      <alignment horizontal="right" vertical="center"/>
    </xf>
    <xf numFmtId="164" fontId="1" fillId="2" borderId="0" xfId="0" applyNumberFormat="1" applyFont="1" applyFill="1" applyAlignment="1">
      <alignment horizontal="right"/>
    </xf>
    <xf numFmtId="164" fontId="1" fillId="3" borderId="5" xfId="0" applyNumberFormat="1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164" fontId="1" fillId="2" borderId="5" xfId="0" applyNumberFormat="1" applyFont="1" applyFill="1" applyBorder="1" applyAlignment="1">
      <alignment wrapText="1"/>
    </xf>
    <xf numFmtId="16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/>
    </xf>
    <xf numFmtId="165" fontId="1" fillId="2" borderId="0" xfId="0" applyNumberFormat="1" applyFont="1" applyFill="1" applyAlignment="1">
      <alignment horizontal="right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left" vertical="center"/>
    </xf>
    <xf numFmtId="166" fontId="1" fillId="0" borderId="1" xfId="0" applyNumberFormat="1" applyFont="1" applyBorder="1" applyAlignment="1">
      <alignment horizontal="right" indent="1"/>
    </xf>
    <xf numFmtId="166" fontId="1" fillId="0" borderId="5" xfId="0" applyNumberFormat="1" applyFont="1" applyBorder="1" applyAlignment="1">
      <alignment horizontal="right" indent="1"/>
    </xf>
    <xf numFmtId="166" fontId="1" fillId="2" borderId="5" xfId="0" applyNumberFormat="1" applyFont="1" applyFill="1" applyBorder="1" applyAlignment="1">
      <alignment horizontal="right" indent="1"/>
    </xf>
    <xf numFmtId="166" fontId="1" fillId="3" borderId="1" xfId="0" applyNumberFormat="1" applyFont="1" applyFill="1" applyBorder="1" applyAlignment="1">
      <alignment horizontal="right" indent="1"/>
    </xf>
    <xf numFmtId="166" fontId="1" fillId="3" borderId="5" xfId="0" applyNumberFormat="1" applyFont="1" applyFill="1" applyBorder="1" applyAlignment="1">
      <alignment horizontal="right" indent="1"/>
    </xf>
    <xf numFmtId="166" fontId="1" fillId="4" borderId="1" xfId="0" applyNumberFormat="1" applyFont="1" applyFill="1" applyBorder="1" applyAlignment="1">
      <alignment horizontal="right" indent="1"/>
    </xf>
    <xf numFmtId="164" fontId="1" fillId="3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B5397-6874-4514-9BD5-AE82EF139F6D}">
  <sheetPr>
    <tabColor rgb="FF7030A0"/>
  </sheetPr>
  <dimension ref="A1:AN68"/>
  <sheetViews>
    <sheetView tabSelected="1" zoomScaleNormal="100" workbookViewId="0">
      <selection activeCell="R11" sqref="R11"/>
    </sheetView>
  </sheetViews>
  <sheetFormatPr defaultColWidth="10.7109375" defaultRowHeight="13.5" x14ac:dyDescent="0.25"/>
  <cols>
    <col min="1" max="1" width="4.7109375" style="10" customWidth="1"/>
    <col min="2" max="2" width="22" style="11" customWidth="1"/>
    <col min="3" max="3" width="10.140625" style="2" customWidth="1"/>
    <col min="4" max="4" width="9.7109375" style="12" customWidth="1"/>
    <col min="5" max="5" width="8" style="2" customWidth="1"/>
    <col min="6" max="6" width="9.85546875" style="12" customWidth="1"/>
    <col min="7" max="7" width="9.28515625" style="2" bestFit="1" customWidth="1"/>
    <col min="8" max="8" width="9" style="12" customWidth="1"/>
    <col min="9" max="9" width="6" style="2" customWidth="1"/>
    <col min="10" max="10" width="8" style="12" customWidth="1"/>
    <col min="11" max="11" width="9.7109375" style="2" customWidth="1"/>
    <col min="12" max="12" width="8.28515625" style="12" bestFit="1" customWidth="1"/>
    <col min="13" max="13" width="9.42578125" style="2" customWidth="1"/>
    <col min="14" max="14" width="9.42578125" style="12" customWidth="1"/>
    <col min="15" max="16384" width="10.7109375" style="2"/>
  </cols>
  <sheetData>
    <row r="1" spans="1:14" s="1" customFormat="1" ht="21" customHeight="1" x14ac:dyDescent="0.25">
      <c r="A1" s="28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s="1" customFormat="1" ht="21" customHeight="1" x14ac:dyDescent="0.25">
      <c r="A2" s="15"/>
      <c r="B2" s="16" t="s">
        <v>64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28.5" customHeight="1" x14ac:dyDescent="0.25">
      <c r="A3" s="31" t="s">
        <v>0</v>
      </c>
      <c r="B3" s="31" t="s">
        <v>1</v>
      </c>
      <c r="C3" s="33" t="s">
        <v>2</v>
      </c>
      <c r="D3" s="33"/>
      <c r="E3" s="33" t="s">
        <v>3</v>
      </c>
      <c r="F3" s="33"/>
      <c r="G3" s="34" t="s">
        <v>4</v>
      </c>
      <c r="H3" s="35"/>
      <c r="I3" s="34" t="s">
        <v>5</v>
      </c>
      <c r="J3" s="35"/>
      <c r="K3" s="27" t="s">
        <v>6</v>
      </c>
      <c r="L3" s="27"/>
      <c r="M3" s="27" t="s">
        <v>7</v>
      </c>
      <c r="N3" s="27"/>
    </row>
    <row r="4" spans="1:14" x14ac:dyDescent="0.25">
      <c r="A4" s="32"/>
      <c r="B4" s="32"/>
      <c r="C4" s="3" t="s">
        <v>8</v>
      </c>
      <c r="D4" s="4" t="s">
        <v>9</v>
      </c>
      <c r="E4" s="3" t="s">
        <v>8</v>
      </c>
      <c r="F4" s="4" t="s">
        <v>9</v>
      </c>
      <c r="G4" s="3" t="s">
        <v>8</v>
      </c>
      <c r="H4" s="4" t="s">
        <v>9</v>
      </c>
      <c r="I4" s="3" t="s">
        <v>8</v>
      </c>
      <c r="J4" s="4" t="s">
        <v>9</v>
      </c>
      <c r="K4" s="3" t="s">
        <v>8</v>
      </c>
      <c r="L4" s="4" t="s">
        <v>9</v>
      </c>
      <c r="M4" s="3" t="s">
        <v>8</v>
      </c>
      <c r="N4" s="4" t="s">
        <v>9</v>
      </c>
    </row>
    <row r="5" spans="1:14" x14ac:dyDescent="0.25">
      <c r="A5" s="5">
        <v>1</v>
      </c>
      <c r="B5" s="6" t="s">
        <v>10</v>
      </c>
      <c r="C5" s="17">
        <v>53663</v>
      </c>
      <c r="D5" s="17">
        <v>2046.87</v>
      </c>
      <c r="E5" s="18">
        <v>766</v>
      </c>
      <c r="F5" s="18">
        <v>638.6</v>
      </c>
      <c r="G5" s="19">
        <f t="shared" ref="G5:H16" si="0">C5+E5</f>
        <v>54429</v>
      </c>
      <c r="H5" s="19">
        <f t="shared" si="0"/>
        <v>2685.47</v>
      </c>
      <c r="I5" s="18">
        <v>82</v>
      </c>
      <c r="J5" s="18">
        <v>231.02</v>
      </c>
      <c r="K5" s="19">
        <v>621</v>
      </c>
      <c r="L5" s="19">
        <v>20.63</v>
      </c>
      <c r="M5" s="19">
        <f>G5+I5+K5</f>
        <v>55132</v>
      </c>
      <c r="N5" s="19">
        <f>H5+J5+L5</f>
        <v>2937.12</v>
      </c>
    </row>
    <row r="6" spans="1:14" x14ac:dyDescent="0.25">
      <c r="A6" s="5">
        <v>2</v>
      </c>
      <c r="B6" s="6" t="s">
        <v>11</v>
      </c>
      <c r="C6" s="17">
        <v>79854</v>
      </c>
      <c r="D6" s="17">
        <v>1239.19</v>
      </c>
      <c r="E6" s="18">
        <v>574</v>
      </c>
      <c r="F6" s="18">
        <v>545.51</v>
      </c>
      <c r="G6" s="19">
        <f t="shared" si="0"/>
        <v>80428</v>
      </c>
      <c r="H6" s="19">
        <f t="shared" si="0"/>
        <v>1784.7</v>
      </c>
      <c r="I6" s="18">
        <v>31</v>
      </c>
      <c r="J6" s="18">
        <v>55.04</v>
      </c>
      <c r="K6" s="19">
        <v>0</v>
      </c>
      <c r="L6" s="19">
        <v>0</v>
      </c>
      <c r="M6" s="19">
        <f t="shared" ref="M6:N16" si="1">G6+I6+K6</f>
        <v>80459</v>
      </c>
      <c r="N6" s="19">
        <f t="shared" si="1"/>
        <v>1839.74</v>
      </c>
    </row>
    <row r="7" spans="1:14" x14ac:dyDescent="0.25">
      <c r="A7" s="5">
        <v>3</v>
      </c>
      <c r="B7" s="6" t="s">
        <v>12</v>
      </c>
      <c r="C7" s="17">
        <v>3292</v>
      </c>
      <c r="D7" s="17">
        <v>345.5</v>
      </c>
      <c r="E7" s="18">
        <v>143</v>
      </c>
      <c r="F7" s="18">
        <v>190.43</v>
      </c>
      <c r="G7" s="19">
        <f t="shared" si="0"/>
        <v>3435</v>
      </c>
      <c r="H7" s="19">
        <f t="shared" si="0"/>
        <v>535.93000000000006</v>
      </c>
      <c r="I7" s="18">
        <v>11</v>
      </c>
      <c r="J7" s="18">
        <v>80.349999999999994</v>
      </c>
      <c r="K7" s="19">
        <v>1</v>
      </c>
      <c r="L7" s="19">
        <v>0.01</v>
      </c>
      <c r="M7" s="19">
        <f t="shared" si="1"/>
        <v>3447</v>
      </c>
      <c r="N7" s="19">
        <f t="shared" si="1"/>
        <v>616.29000000000008</v>
      </c>
    </row>
    <row r="8" spans="1:14" x14ac:dyDescent="0.25">
      <c r="A8" s="5">
        <v>4</v>
      </c>
      <c r="B8" s="6" t="s">
        <v>13</v>
      </c>
      <c r="C8" s="17">
        <v>172551</v>
      </c>
      <c r="D8" s="17">
        <v>4189.5600000000004</v>
      </c>
      <c r="E8" s="18">
        <v>8551</v>
      </c>
      <c r="F8" s="18">
        <v>1826.44</v>
      </c>
      <c r="G8" s="19">
        <f t="shared" si="0"/>
        <v>181102</v>
      </c>
      <c r="H8" s="19">
        <f t="shared" si="0"/>
        <v>6016</v>
      </c>
      <c r="I8" s="18">
        <v>432</v>
      </c>
      <c r="J8" s="18">
        <v>664.73</v>
      </c>
      <c r="K8" s="19">
        <v>3578</v>
      </c>
      <c r="L8" s="19">
        <v>60.05</v>
      </c>
      <c r="M8" s="19">
        <f t="shared" si="1"/>
        <v>185112</v>
      </c>
      <c r="N8" s="19">
        <f t="shared" si="1"/>
        <v>6740.78</v>
      </c>
    </row>
    <row r="9" spans="1:14" x14ac:dyDescent="0.25">
      <c r="A9" s="5">
        <v>5</v>
      </c>
      <c r="B9" s="6" t="s">
        <v>14</v>
      </c>
      <c r="C9" s="17">
        <v>11436</v>
      </c>
      <c r="D9" s="17">
        <v>273.69</v>
      </c>
      <c r="E9" s="18">
        <v>634</v>
      </c>
      <c r="F9" s="18">
        <v>359.37</v>
      </c>
      <c r="G9" s="19">
        <f t="shared" si="0"/>
        <v>12070</v>
      </c>
      <c r="H9" s="19">
        <f t="shared" si="0"/>
        <v>633.05999999999995</v>
      </c>
      <c r="I9" s="18">
        <v>21</v>
      </c>
      <c r="J9" s="18">
        <v>107.17</v>
      </c>
      <c r="K9" s="19">
        <v>432</v>
      </c>
      <c r="L9" s="19">
        <v>69.930000000000007</v>
      </c>
      <c r="M9" s="19">
        <f t="shared" si="1"/>
        <v>12523</v>
      </c>
      <c r="N9" s="19">
        <f t="shared" si="1"/>
        <v>810.15999999999985</v>
      </c>
    </row>
    <row r="10" spans="1:14" x14ac:dyDescent="0.25">
      <c r="A10" s="5">
        <v>6</v>
      </c>
      <c r="B10" s="6" t="s">
        <v>15</v>
      </c>
      <c r="C10" s="17">
        <v>54553</v>
      </c>
      <c r="D10" s="17">
        <v>2096.85</v>
      </c>
      <c r="E10" s="18">
        <v>22703</v>
      </c>
      <c r="F10" s="18">
        <v>1803.46</v>
      </c>
      <c r="G10" s="19">
        <f t="shared" si="0"/>
        <v>77256</v>
      </c>
      <c r="H10" s="19">
        <f t="shared" si="0"/>
        <v>3900.31</v>
      </c>
      <c r="I10" s="18">
        <v>386</v>
      </c>
      <c r="J10" s="18">
        <v>470.03</v>
      </c>
      <c r="K10" s="19">
        <v>0</v>
      </c>
      <c r="L10" s="19">
        <v>0</v>
      </c>
      <c r="M10" s="19">
        <f t="shared" si="1"/>
        <v>77642</v>
      </c>
      <c r="N10" s="19">
        <f t="shared" si="1"/>
        <v>4370.34</v>
      </c>
    </row>
    <row r="11" spans="1:14" x14ac:dyDescent="0.25">
      <c r="A11" s="5">
        <v>7</v>
      </c>
      <c r="B11" s="6" t="s">
        <v>16</v>
      </c>
      <c r="C11" s="17">
        <v>51402</v>
      </c>
      <c r="D11" s="17">
        <v>980.33</v>
      </c>
      <c r="E11" s="18">
        <v>318</v>
      </c>
      <c r="F11" s="18">
        <v>437.9</v>
      </c>
      <c r="G11" s="19">
        <f t="shared" si="0"/>
        <v>51720</v>
      </c>
      <c r="H11" s="19">
        <f t="shared" si="0"/>
        <v>1418.23</v>
      </c>
      <c r="I11" s="18">
        <v>35</v>
      </c>
      <c r="J11" s="18">
        <v>138.44</v>
      </c>
      <c r="K11" s="19">
        <v>0</v>
      </c>
      <c r="L11" s="19">
        <v>0</v>
      </c>
      <c r="M11" s="19">
        <f t="shared" si="1"/>
        <v>51755</v>
      </c>
      <c r="N11" s="19">
        <f t="shared" si="1"/>
        <v>1556.67</v>
      </c>
    </row>
    <row r="12" spans="1:14" x14ac:dyDescent="0.25">
      <c r="A12" s="5">
        <v>8</v>
      </c>
      <c r="B12" s="6" t="s">
        <v>17</v>
      </c>
      <c r="C12" s="17">
        <v>14385</v>
      </c>
      <c r="D12" s="17">
        <v>589.27</v>
      </c>
      <c r="E12" s="18">
        <v>1680</v>
      </c>
      <c r="F12" s="18">
        <v>558.78</v>
      </c>
      <c r="G12" s="19">
        <f t="shared" si="0"/>
        <v>16065</v>
      </c>
      <c r="H12" s="19">
        <f t="shared" si="0"/>
        <v>1148.05</v>
      </c>
      <c r="I12" s="18">
        <v>129</v>
      </c>
      <c r="J12" s="18">
        <v>338.35</v>
      </c>
      <c r="K12" s="19">
        <v>3</v>
      </c>
      <c r="L12" s="19">
        <v>0.01</v>
      </c>
      <c r="M12" s="19">
        <f t="shared" si="1"/>
        <v>16197</v>
      </c>
      <c r="N12" s="19">
        <f t="shared" si="1"/>
        <v>1486.41</v>
      </c>
    </row>
    <row r="13" spans="1:14" x14ac:dyDescent="0.25">
      <c r="A13" s="5">
        <v>9</v>
      </c>
      <c r="B13" s="6" t="s">
        <v>18</v>
      </c>
      <c r="C13" s="17">
        <v>978</v>
      </c>
      <c r="D13" s="17">
        <v>80.89</v>
      </c>
      <c r="E13" s="18">
        <v>59</v>
      </c>
      <c r="F13" s="18">
        <v>46.32</v>
      </c>
      <c r="G13" s="19">
        <f t="shared" si="0"/>
        <v>1037</v>
      </c>
      <c r="H13" s="19">
        <f t="shared" si="0"/>
        <v>127.21000000000001</v>
      </c>
      <c r="I13" s="18">
        <v>1</v>
      </c>
      <c r="J13" s="18">
        <v>10.1</v>
      </c>
      <c r="K13" s="19">
        <v>2</v>
      </c>
      <c r="L13" s="19">
        <v>0.23</v>
      </c>
      <c r="M13" s="19">
        <f t="shared" si="1"/>
        <v>1040</v>
      </c>
      <c r="N13" s="19">
        <f t="shared" si="1"/>
        <v>137.54</v>
      </c>
    </row>
    <row r="14" spans="1:14" x14ac:dyDescent="0.25">
      <c r="A14" s="5">
        <v>10</v>
      </c>
      <c r="B14" s="6" t="s">
        <v>19</v>
      </c>
      <c r="C14" s="17">
        <v>14466</v>
      </c>
      <c r="D14" s="17">
        <v>301.55</v>
      </c>
      <c r="E14" s="18">
        <v>176</v>
      </c>
      <c r="F14" s="18">
        <v>170.53</v>
      </c>
      <c r="G14" s="19">
        <f t="shared" si="0"/>
        <v>14642</v>
      </c>
      <c r="H14" s="19">
        <f t="shared" si="0"/>
        <v>472.08000000000004</v>
      </c>
      <c r="I14" s="18">
        <v>10</v>
      </c>
      <c r="J14" s="18">
        <v>10.81</v>
      </c>
      <c r="K14" s="19">
        <v>7</v>
      </c>
      <c r="L14" s="19">
        <v>0.39</v>
      </c>
      <c r="M14" s="19">
        <f t="shared" si="1"/>
        <v>14659</v>
      </c>
      <c r="N14" s="19">
        <f t="shared" si="1"/>
        <v>483.28000000000003</v>
      </c>
    </row>
    <row r="15" spans="1:14" x14ac:dyDescent="0.25">
      <c r="A15" s="5">
        <v>11</v>
      </c>
      <c r="B15" s="6" t="s">
        <v>20</v>
      </c>
      <c r="C15" s="17">
        <v>542944</v>
      </c>
      <c r="D15" s="17">
        <v>10620.72</v>
      </c>
      <c r="E15" s="18">
        <v>5031</v>
      </c>
      <c r="F15" s="18">
        <v>3767.85</v>
      </c>
      <c r="G15" s="19">
        <f t="shared" si="0"/>
        <v>547975</v>
      </c>
      <c r="H15" s="19">
        <f t="shared" si="0"/>
        <v>14388.57</v>
      </c>
      <c r="I15" s="18">
        <v>1012</v>
      </c>
      <c r="J15" s="18">
        <v>2668.7</v>
      </c>
      <c r="K15" s="19">
        <v>156</v>
      </c>
      <c r="L15" s="19">
        <v>10.18</v>
      </c>
      <c r="M15" s="19">
        <f t="shared" si="1"/>
        <v>549143</v>
      </c>
      <c r="N15" s="19">
        <f t="shared" si="1"/>
        <v>17067.45</v>
      </c>
    </row>
    <row r="16" spans="1:14" x14ac:dyDescent="0.25">
      <c r="A16" s="5">
        <v>12</v>
      </c>
      <c r="B16" s="6" t="s">
        <v>21</v>
      </c>
      <c r="C16" s="17">
        <v>63017</v>
      </c>
      <c r="D16" s="17">
        <v>8199.15</v>
      </c>
      <c r="E16" s="18">
        <v>6364</v>
      </c>
      <c r="F16" s="18">
        <v>3961.28</v>
      </c>
      <c r="G16" s="19">
        <f t="shared" si="0"/>
        <v>69381</v>
      </c>
      <c r="H16" s="19">
        <f t="shared" si="0"/>
        <v>12160.43</v>
      </c>
      <c r="I16" s="18">
        <v>584</v>
      </c>
      <c r="J16" s="18">
        <v>2064.8000000000002</v>
      </c>
      <c r="K16" s="19">
        <v>603</v>
      </c>
      <c r="L16" s="19">
        <v>245.16</v>
      </c>
      <c r="M16" s="19">
        <f t="shared" si="1"/>
        <v>70568</v>
      </c>
      <c r="N16" s="19">
        <f t="shared" si="1"/>
        <v>14470.39</v>
      </c>
    </row>
    <row r="17" spans="1:14" x14ac:dyDescent="0.25">
      <c r="A17" s="23" t="s">
        <v>22</v>
      </c>
      <c r="B17" s="24"/>
      <c r="C17" s="20">
        <f t="shared" ref="C17:N17" si="2">SUM(C5:C16)</f>
        <v>1062541</v>
      </c>
      <c r="D17" s="20">
        <f t="shared" si="2"/>
        <v>30963.57</v>
      </c>
      <c r="E17" s="21">
        <f t="shared" si="2"/>
        <v>46999</v>
      </c>
      <c r="F17" s="21">
        <f t="shared" si="2"/>
        <v>14306.47</v>
      </c>
      <c r="G17" s="21">
        <f t="shared" si="2"/>
        <v>1109540</v>
      </c>
      <c r="H17" s="21">
        <f t="shared" si="2"/>
        <v>45270.04</v>
      </c>
      <c r="I17" s="21">
        <f t="shared" si="2"/>
        <v>2734</v>
      </c>
      <c r="J17" s="21">
        <f t="shared" si="2"/>
        <v>6839.54</v>
      </c>
      <c r="K17" s="21">
        <f t="shared" ref="K17:L17" si="3">SUM(K5:K16)</f>
        <v>5403</v>
      </c>
      <c r="L17" s="21">
        <f t="shared" si="3"/>
        <v>406.59</v>
      </c>
      <c r="M17" s="21">
        <f t="shared" si="2"/>
        <v>1117677</v>
      </c>
      <c r="N17" s="21">
        <f t="shared" si="2"/>
        <v>52516.17</v>
      </c>
    </row>
    <row r="18" spans="1:14" x14ac:dyDescent="0.25">
      <c r="A18" s="5">
        <v>13</v>
      </c>
      <c r="B18" s="6" t="s">
        <v>23</v>
      </c>
      <c r="C18" s="17">
        <v>9378</v>
      </c>
      <c r="D18" s="17">
        <v>2577.58</v>
      </c>
      <c r="E18" s="18">
        <v>3144</v>
      </c>
      <c r="F18" s="18">
        <v>1868.75</v>
      </c>
      <c r="G18" s="19">
        <f t="shared" ref="G18:H38" si="4">C18+E18</f>
        <v>12522</v>
      </c>
      <c r="H18" s="19">
        <f t="shared" si="4"/>
        <v>4446.33</v>
      </c>
      <c r="I18" s="18">
        <v>1002</v>
      </c>
      <c r="J18" s="18">
        <v>904.36</v>
      </c>
      <c r="K18" s="19">
        <v>0</v>
      </c>
      <c r="L18" s="19">
        <v>0</v>
      </c>
      <c r="M18" s="19">
        <f t="shared" ref="M18:N33" si="5">G18+I18+K18</f>
        <v>13524</v>
      </c>
      <c r="N18" s="19">
        <f t="shared" si="5"/>
        <v>5350.69</v>
      </c>
    </row>
    <row r="19" spans="1:14" x14ac:dyDescent="0.25">
      <c r="A19" s="7">
        <v>14</v>
      </c>
      <c r="B19" s="8" t="s">
        <v>24</v>
      </c>
      <c r="C19" s="17">
        <v>269</v>
      </c>
      <c r="D19" s="17">
        <v>23.14</v>
      </c>
      <c r="E19" s="18">
        <v>6</v>
      </c>
      <c r="F19" s="18">
        <v>0.49</v>
      </c>
      <c r="G19" s="19">
        <f t="shared" si="4"/>
        <v>275</v>
      </c>
      <c r="H19" s="19">
        <f t="shared" si="4"/>
        <v>23.63</v>
      </c>
      <c r="I19" s="18">
        <v>1</v>
      </c>
      <c r="J19" s="18">
        <v>13.09</v>
      </c>
      <c r="K19" s="19">
        <v>0</v>
      </c>
      <c r="L19" s="19">
        <v>0</v>
      </c>
      <c r="M19" s="19">
        <f t="shared" si="5"/>
        <v>276</v>
      </c>
      <c r="N19" s="19">
        <f t="shared" si="5"/>
        <v>36.72</v>
      </c>
    </row>
    <row r="20" spans="1:14" x14ac:dyDescent="0.25">
      <c r="A20" s="5">
        <v>15</v>
      </c>
      <c r="B20" s="6" t="s">
        <v>25</v>
      </c>
      <c r="C20" s="17">
        <v>336</v>
      </c>
      <c r="D20" s="17">
        <v>4.24</v>
      </c>
      <c r="E20" s="18">
        <v>1</v>
      </c>
      <c r="F20" s="18">
        <v>0.5</v>
      </c>
      <c r="G20" s="19">
        <f t="shared" si="4"/>
        <v>337</v>
      </c>
      <c r="H20" s="19">
        <f t="shared" si="4"/>
        <v>4.74</v>
      </c>
      <c r="I20" s="18">
        <v>0</v>
      </c>
      <c r="J20" s="18">
        <v>0</v>
      </c>
      <c r="K20" s="19">
        <v>0</v>
      </c>
      <c r="L20" s="19">
        <v>0</v>
      </c>
      <c r="M20" s="19">
        <f t="shared" si="5"/>
        <v>337</v>
      </c>
      <c r="N20" s="19">
        <f t="shared" si="5"/>
        <v>4.74</v>
      </c>
    </row>
    <row r="21" spans="1:14" x14ac:dyDescent="0.25">
      <c r="A21" s="7">
        <v>16</v>
      </c>
      <c r="B21" s="6" t="s">
        <v>26</v>
      </c>
      <c r="C21" s="17">
        <v>1952</v>
      </c>
      <c r="D21" s="17">
        <v>483.6</v>
      </c>
      <c r="E21" s="18">
        <v>726</v>
      </c>
      <c r="F21" s="18">
        <v>602.08000000000004</v>
      </c>
      <c r="G21" s="19">
        <f t="shared" si="4"/>
        <v>2678</v>
      </c>
      <c r="H21" s="19">
        <f t="shared" si="4"/>
        <v>1085.68</v>
      </c>
      <c r="I21" s="18">
        <v>66</v>
      </c>
      <c r="J21" s="18">
        <v>307.99</v>
      </c>
      <c r="K21" s="19">
        <v>0</v>
      </c>
      <c r="L21" s="19">
        <v>0</v>
      </c>
      <c r="M21" s="19">
        <f t="shared" si="5"/>
        <v>2744</v>
      </c>
      <c r="N21" s="19">
        <f t="shared" si="5"/>
        <v>1393.67</v>
      </c>
    </row>
    <row r="22" spans="1:14" x14ac:dyDescent="0.25">
      <c r="A22" s="5">
        <v>17</v>
      </c>
      <c r="B22" s="6" t="s">
        <v>27</v>
      </c>
      <c r="C22" s="17">
        <v>15396</v>
      </c>
      <c r="D22" s="17">
        <v>155.1</v>
      </c>
      <c r="E22" s="18">
        <v>4</v>
      </c>
      <c r="F22" s="18">
        <v>2.37</v>
      </c>
      <c r="G22" s="19">
        <f t="shared" si="4"/>
        <v>15400</v>
      </c>
      <c r="H22" s="19">
        <f t="shared" si="4"/>
        <v>157.47</v>
      </c>
      <c r="I22" s="18">
        <v>0</v>
      </c>
      <c r="J22" s="18">
        <v>0</v>
      </c>
      <c r="K22" s="19">
        <v>0</v>
      </c>
      <c r="L22" s="19">
        <v>0</v>
      </c>
      <c r="M22" s="19">
        <f t="shared" si="5"/>
        <v>15400</v>
      </c>
      <c r="N22" s="19">
        <f t="shared" si="5"/>
        <v>157.47</v>
      </c>
    </row>
    <row r="23" spans="1:14" x14ac:dyDescent="0.25">
      <c r="A23" s="7">
        <v>18</v>
      </c>
      <c r="B23" s="6" t="s">
        <v>28</v>
      </c>
      <c r="C23" s="17">
        <v>971</v>
      </c>
      <c r="D23" s="17">
        <v>169.21</v>
      </c>
      <c r="E23" s="18">
        <v>44</v>
      </c>
      <c r="F23" s="18">
        <v>32.33</v>
      </c>
      <c r="G23" s="19">
        <f t="shared" si="4"/>
        <v>1015</v>
      </c>
      <c r="H23" s="19">
        <f t="shared" si="4"/>
        <v>201.54000000000002</v>
      </c>
      <c r="I23" s="18">
        <v>8</v>
      </c>
      <c r="J23" s="18">
        <v>1.03</v>
      </c>
      <c r="K23" s="19">
        <v>0</v>
      </c>
      <c r="L23" s="19">
        <v>0</v>
      </c>
      <c r="M23" s="19">
        <f t="shared" si="5"/>
        <v>1023</v>
      </c>
      <c r="N23" s="19">
        <f t="shared" si="5"/>
        <v>202.57000000000002</v>
      </c>
    </row>
    <row r="24" spans="1:14" x14ac:dyDescent="0.25">
      <c r="A24" s="5">
        <v>19</v>
      </c>
      <c r="B24" s="6" t="s">
        <v>29</v>
      </c>
      <c r="C24" s="17">
        <v>107</v>
      </c>
      <c r="D24" s="17">
        <v>24.53</v>
      </c>
      <c r="E24" s="18">
        <v>31</v>
      </c>
      <c r="F24" s="18">
        <v>6.16</v>
      </c>
      <c r="G24" s="19">
        <f t="shared" si="4"/>
        <v>138</v>
      </c>
      <c r="H24" s="19">
        <f t="shared" si="4"/>
        <v>30.69</v>
      </c>
      <c r="I24" s="18">
        <v>8</v>
      </c>
      <c r="J24" s="18">
        <v>20.010000000000002</v>
      </c>
      <c r="K24" s="19">
        <v>0</v>
      </c>
      <c r="L24" s="19">
        <v>0</v>
      </c>
      <c r="M24" s="19">
        <f t="shared" si="5"/>
        <v>146</v>
      </c>
      <c r="N24" s="19">
        <f t="shared" si="5"/>
        <v>50.7</v>
      </c>
    </row>
    <row r="25" spans="1:14" x14ac:dyDescent="0.25">
      <c r="A25" s="7">
        <v>20</v>
      </c>
      <c r="B25" s="6" t="s">
        <v>30</v>
      </c>
      <c r="C25" s="17">
        <v>337</v>
      </c>
      <c r="D25" s="17">
        <v>81.510000000000005</v>
      </c>
      <c r="E25" s="18">
        <v>93</v>
      </c>
      <c r="F25" s="18">
        <v>86.77</v>
      </c>
      <c r="G25" s="19">
        <f t="shared" si="4"/>
        <v>430</v>
      </c>
      <c r="H25" s="19">
        <f t="shared" si="4"/>
        <v>168.28</v>
      </c>
      <c r="I25" s="18">
        <v>12</v>
      </c>
      <c r="J25" s="18">
        <v>21.66</v>
      </c>
      <c r="K25" s="19">
        <v>14</v>
      </c>
      <c r="L25" s="19">
        <v>0.27</v>
      </c>
      <c r="M25" s="19">
        <f t="shared" si="5"/>
        <v>456</v>
      </c>
      <c r="N25" s="19">
        <f t="shared" si="5"/>
        <v>190.21</v>
      </c>
    </row>
    <row r="26" spans="1:14" x14ac:dyDescent="0.25">
      <c r="A26" s="5">
        <v>21</v>
      </c>
      <c r="B26" s="6" t="s">
        <v>31</v>
      </c>
      <c r="C26" s="17">
        <v>13574</v>
      </c>
      <c r="D26" s="17">
        <v>3713.23</v>
      </c>
      <c r="E26" s="18">
        <v>5060</v>
      </c>
      <c r="F26" s="18">
        <v>3208.87</v>
      </c>
      <c r="G26" s="19">
        <f t="shared" si="4"/>
        <v>18634</v>
      </c>
      <c r="H26" s="19">
        <f t="shared" si="4"/>
        <v>6922.1</v>
      </c>
      <c r="I26" s="18">
        <v>2138</v>
      </c>
      <c r="J26" s="18">
        <v>3353.39</v>
      </c>
      <c r="K26" s="19">
        <v>0</v>
      </c>
      <c r="L26" s="19">
        <v>0</v>
      </c>
      <c r="M26" s="19">
        <f t="shared" si="5"/>
        <v>20772</v>
      </c>
      <c r="N26" s="19">
        <f t="shared" si="5"/>
        <v>10275.49</v>
      </c>
    </row>
    <row r="27" spans="1:14" x14ac:dyDescent="0.25">
      <c r="A27" s="7">
        <v>22</v>
      </c>
      <c r="B27" s="6" t="s">
        <v>32</v>
      </c>
      <c r="C27" s="17">
        <v>8723</v>
      </c>
      <c r="D27" s="17">
        <v>2297.64</v>
      </c>
      <c r="E27" s="18">
        <v>4194</v>
      </c>
      <c r="F27" s="18">
        <v>1998.43</v>
      </c>
      <c r="G27" s="19">
        <f t="shared" si="4"/>
        <v>12917</v>
      </c>
      <c r="H27" s="19">
        <f t="shared" si="4"/>
        <v>4296.07</v>
      </c>
      <c r="I27" s="18">
        <v>1221</v>
      </c>
      <c r="J27" s="18">
        <v>1115.6500000000001</v>
      </c>
      <c r="K27" s="19">
        <v>0</v>
      </c>
      <c r="L27" s="19">
        <v>0</v>
      </c>
      <c r="M27" s="19">
        <f t="shared" si="5"/>
        <v>14138</v>
      </c>
      <c r="N27" s="19">
        <f t="shared" si="5"/>
        <v>5411.7199999999993</v>
      </c>
    </row>
    <row r="28" spans="1:14" x14ac:dyDescent="0.25">
      <c r="A28" s="5">
        <v>23</v>
      </c>
      <c r="B28" s="6" t="s">
        <v>33</v>
      </c>
      <c r="C28" s="17">
        <v>3912</v>
      </c>
      <c r="D28" s="17">
        <v>276.98</v>
      </c>
      <c r="E28" s="18">
        <v>118</v>
      </c>
      <c r="F28" s="18">
        <v>81.63</v>
      </c>
      <c r="G28" s="19">
        <f t="shared" si="4"/>
        <v>4030</v>
      </c>
      <c r="H28" s="19">
        <f t="shared" si="4"/>
        <v>358.61</v>
      </c>
      <c r="I28" s="18">
        <v>9</v>
      </c>
      <c r="J28" s="18">
        <v>8.0399999999999991</v>
      </c>
      <c r="K28" s="19">
        <v>5</v>
      </c>
      <c r="L28" s="19">
        <v>6.66</v>
      </c>
      <c r="M28" s="19">
        <f t="shared" si="5"/>
        <v>4044</v>
      </c>
      <c r="N28" s="19">
        <f t="shared" si="5"/>
        <v>373.31000000000006</v>
      </c>
    </row>
    <row r="29" spans="1:14" x14ac:dyDescent="0.25">
      <c r="A29" s="7">
        <v>24</v>
      </c>
      <c r="B29" s="6" t="s">
        <v>34</v>
      </c>
      <c r="C29" s="17">
        <v>2627</v>
      </c>
      <c r="D29" s="17">
        <v>550.89</v>
      </c>
      <c r="E29" s="18">
        <v>550</v>
      </c>
      <c r="F29" s="18">
        <v>288.98</v>
      </c>
      <c r="G29" s="19">
        <f t="shared" si="4"/>
        <v>3177</v>
      </c>
      <c r="H29" s="19">
        <f t="shared" si="4"/>
        <v>839.87</v>
      </c>
      <c r="I29" s="18">
        <v>59</v>
      </c>
      <c r="J29" s="18">
        <v>29.16</v>
      </c>
      <c r="K29" s="19">
        <v>0</v>
      </c>
      <c r="L29" s="19">
        <v>0</v>
      </c>
      <c r="M29" s="19">
        <f t="shared" si="5"/>
        <v>3236</v>
      </c>
      <c r="N29" s="19">
        <f t="shared" si="5"/>
        <v>869.03</v>
      </c>
    </row>
    <row r="30" spans="1:14" x14ac:dyDescent="0.25">
      <c r="A30" s="5">
        <v>25</v>
      </c>
      <c r="B30" s="6" t="s">
        <v>35</v>
      </c>
      <c r="C30" s="17">
        <v>16218</v>
      </c>
      <c r="D30" s="17">
        <v>817.65</v>
      </c>
      <c r="E30" s="18">
        <v>2328</v>
      </c>
      <c r="F30" s="18">
        <v>445.64</v>
      </c>
      <c r="G30" s="19">
        <f t="shared" si="4"/>
        <v>18546</v>
      </c>
      <c r="H30" s="19">
        <f t="shared" si="4"/>
        <v>1263.29</v>
      </c>
      <c r="I30" s="18">
        <v>334</v>
      </c>
      <c r="J30" s="18">
        <v>144.80000000000001</v>
      </c>
      <c r="K30" s="19">
        <v>0</v>
      </c>
      <c r="L30" s="19">
        <v>0</v>
      </c>
      <c r="M30" s="19">
        <f t="shared" si="5"/>
        <v>18880</v>
      </c>
      <c r="N30" s="19">
        <f t="shared" si="5"/>
        <v>1408.09</v>
      </c>
    </row>
    <row r="31" spans="1:14" x14ac:dyDescent="0.25">
      <c r="A31" s="7">
        <v>26</v>
      </c>
      <c r="B31" s="6" t="s">
        <v>36</v>
      </c>
      <c r="C31" s="17">
        <v>2309</v>
      </c>
      <c r="D31" s="17">
        <v>366.77</v>
      </c>
      <c r="E31" s="18">
        <v>823</v>
      </c>
      <c r="F31" s="18">
        <v>555.75</v>
      </c>
      <c r="G31" s="19">
        <f t="shared" si="4"/>
        <v>3132</v>
      </c>
      <c r="H31" s="19">
        <f t="shared" si="4"/>
        <v>922.52</v>
      </c>
      <c r="I31" s="18">
        <v>61</v>
      </c>
      <c r="J31" s="18">
        <v>80.19</v>
      </c>
      <c r="K31" s="19">
        <v>1</v>
      </c>
      <c r="L31" s="19">
        <v>0</v>
      </c>
      <c r="M31" s="19">
        <f t="shared" si="5"/>
        <v>3194</v>
      </c>
      <c r="N31" s="19">
        <f t="shared" si="5"/>
        <v>1002.71</v>
      </c>
    </row>
    <row r="32" spans="1:14" x14ac:dyDescent="0.25">
      <c r="A32" s="5">
        <v>27</v>
      </c>
      <c r="B32" s="6" t="s">
        <v>37</v>
      </c>
      <c r="C32" s="17">
        <v>3389</v>
      </c>
      <c r="D32" s="17">
        <v>1011.35</v>
      </c>
      <c r="E32" s="18">
        <v>1648</v>
      </c>
      <c r="F32" s="18">
        <v>1322.07</v>
      </c>
      <c r="G32" s="19">
        <f t="shared" si="4"/>
        <v>5037</v>
      </c>
      <c r="H32" s="19">
        <f t="shared" si="4"/>
        <v>2333.42</v>
      </c>
      <c r="I32" s="18">
        <v>329</v>
      </c>
      <c r="J32" s="18">
        <v>528.52</v>
      </c>
      <c r="K32" s="19">
        <v>0</v>
      </c>
      <c r="L32" s="19">
        <v>0</v>
      </c>
      <c r="M32" s="19">
        <f t="shared" si="5"/>
        <v>5366</v>
      </c>
      <c r="N32" s="19">
        <f t="shared" si="5"/>
        <v>2861.94</v>
      </c>
    </row>
    <row r="33" spans="1:14" x14ac:dyDescent="0.25">
      <c r="A33" s="7">
        <v>28</v>
      </c>
      <c r="B33" s="6" t="s">
        <v>38</v>
      </c>
      <c r="C33" s="17">
        <v>3413</v>
      </c>
      <c r="D33" s="17">
        <v>620.47</v>
      </c>
      <c r="E33" s="18">
        <v>1393</v>
      </c>
      <c r="F33" s="18">
        <v>943.25</v>
      </c>
      <c r="G33" s="19">
        <f t="shared" si="4"/>
        <v>4806</v>
      </c>
      <c r="H33" s="19">
        <f t="shared" si="4"/>
        <v>1563.72</v>
      </c>
      <c r="I33" s="18">
        <v>368</v>
      </c>
      <c r="J33" s="18">
        <v>477.53</v>
      </c>
      <c r="K33" s="19">
        <v>0</v>
      </c>
      <c r="L33" s="19">
        <v>0</v>
      </c>
      <c r="M33" s="19">
        <f t="shared" si="5"/>
        <v>5174</v>
      </c>
      <c r="N33" s="19">
        <f t="shared" si="5"/>
        <v>2041.25</v>
      </c>
    </row>
    <row r="34" spans="1:14" x14ac:dyDescent="0.25">
      <c r="A34" s="5">
        <v>29</v>
      </c>
      <c r="B34" s="6" t="s">
        <v>39</v>
      </c>
      <c r="C34" s="17">
        <v>542</v>
      </c>
      <c r="D34" s="17">
        <v>2.89</v>
      </c>
      <c r="E34" s="18">
        <v>0</v>
      </c>
      <c r="F34" s="18">
        <v>0</v>
      </c>
      <c r="G34" s="19">
        <f t="shared" si="4"/>
        <v>542</v>
      </c>
      <c r="H34" s="19">
        <f t="shared" si="4"/>
        <v>2.89</v>
      </c>
      <c r="I34" s="18">
        <v>0</v>
      </c>
      <c r="J34" s="18">
        <v>0</v>
      </c>
      <c r="K34" s="19">
        <v>0</v>
      </c>
      <c r="L34" s="19">
        <v>0</v>
      </c>
      <c r="M34" s="19">
        <f t="shared" ref="M34:N38" si="6">G34+I34+K34</f>
        <v>542</v>
      </c>
      <c r="N34" s="19">
        <f t="shared" si="6"/>
        <v>2.89</v>
      </c>
    </row>
    <row r="35" spans="1:14" x14ac:dyDescent="0.25">
      <c r="A35" s="7">
        <v>30</v>
      </c>
      <c r="B35" s="9" t="s">
        <v>40</v>
      </c>
      <c r="C35" s="17">
        <v>248</v>
      </c>
      <c r="D35" s="17">
        <v>37.39</v>
      </c>
      <c r="E35" s="18">
        <v>93</v>
      </c>
      <c r="F35" s="18">
        <v>34.31</v>
      </c>
      <c r="G35" s="19">
        <f t="shared" si="4"/>
        <v>341</v>
      </c>
      <c r="H35" s="19">
        <f t="shared" si="4"/>
        <v>71.7</v>
      </c>
      <c r="I35" s="18">
        <v>4</v>
      </c>
      <c r="J35" s="18">
        <v>0.28000000000000003</v>
      </c>
      <c r="K35" s="19">
        <v>0</v>
      </c>
      <c r="L35" s="19">
        <v>0</v>
      </c>
      <c r="M35" s="19">
        <f t="shared" si="6"/>
        <v>345</v>
      </c>
      <c r="N35" s="19">
        <f t="shared" si="6"/>
        <v>71.98</v>
      </c>
    </row>
    <row r="36" spans="1:14" x14ac:dyDescent="0.25">
      <c r="A36" s="5">
        <v>31</v>
      </c>
      <c r="B36" s="6" t="s">
        <v>41</v>
      </c>
      <c r="C36" s="17">
        <v>209</v>
      </c>
      <c r="D36" s="17">
        <v>43.96</v>
      </c>
      <c r="E36" s="18">
        <v>155</v>
      </c>
      <c r="F36" s="18">
        <v>125.85</v>
      </c>
      <c r="G36" s="19">
        <f t="shared" si="4"/>
        <v>364</v>
      </c>
      <c r="H36" s="19">
        <f t="shared" si="4"/>
        <v>169.81</v>
      </c>
      <c r="I36" s="18">
        <v>18</v>
      </c>
      <c r="J36" s="18">
        <v>82.55</v>
      </c>
      <c r="K36" s="19">
        <v>0</v>
      </c>
      <c r="L36" s="19">
        <v>0</v>
      </c>
      <c r="M36" s="19">
        <f t="shared" si="6"/>
        <v>382</v>
      </c>
      <c r="N36" s="19">
        <f t="shared" si="6"/>
        <v>252.36</v>
      </c>
    </row>
    <row r="37" spans="1:14" x14ac:dyDescent="0.25">
      <c r="A37" s="7">
        <v>32</v>
      </c>
      <c r="B37" s="6" t="s">
        <v>42</v>
      </c>
      <c r="C37" s="17">
        <v>2870</v>
      </c>
      <c r="D37" s="17">
        <v>403.64</v>
      </c>
      <c r="E37" s="18">
        <v>123</v>
      </c>
      <c r="F37" s="18">
        <v>81.05</v>
      </c>
      <c r="G37" s="19">
        <f t="shared" si="4"/>
        <v>2993</v>
      </c>
      <c r="H37" s="19">
        <f t="shared" si="4"/>
        <v>484.69</v>
      </c>
      <c r="I37" s="18">
        <v>7</v>
      </c>
      <c r="J37" s="18">
        <v>13.97</v>
      </c>
      <c r="K37" s="19">
        <v>1</v>
      </c>
      <c r="L37" s="19">
        <v>0</v>
      </c>
      <c r="M37" s="19">
        <f t="shared" si="6"/>
        <v>3001</v>
      </c>
      <c r="N37" s="19">
        <f t="shared" si="6"/>
        <v>498.66</v>
      </c>
    </row>
    <row r="38" spans="1:14" x14ac:dyDescent="0.25">
      <c r="A38" s="5">
        <v>33</v>
      </c>
      <c r="B38" s="6" t="s">
        <v>43</v>
      </c>
      <c r="C38" s="17">
        <v>2389</v>
      </c>
      <c r="D38" s="17">
        <v>520.82000000000005</v>
      </c>
      <c r="E38" s="18">
        <v>832</v>
      </c>
      <c r="F38" s="18">
        <v>261.08999999999997</v>
      </c>
      <c r="G38" s="19">
        <f t="shared" si="4"/>
        <v>3221</v>
      </c>
      <c r="H38" s="19">
        <f t="shared" si="4"/>
        <v>781.91000000000008</v>
      </c>
      <c r="I38" s="18">
        <v>267</v>
      </c>
      <c r="J38" s="18">
        <v>96.44</v>
      </c>
      <c r="K38" s="19">
        <v>0</v>
      </c>
      <c r="L38" s="19">
        <v>0</v>
      </c>
      <c r="M38" s="19">
        <f t="shared" si="6"/>
        <v>3488</v>
      </c>
      <c r="N38" s="19">
        <f t="shared" si="6"/>
        <v>878.35000000000014</v>
      </c>
    </row>
    <row r="39" spans="1:14" x14ac:dyDescent="0.25">
      <c r="A39" s="25" t="s">
        <v>44</v>
      </c>
      <c r="B39" s="25"/>
      <c r="C39" s="20">
        <f t="shared" ref="C39:N39" si="7">SUM(C18:C38)</f>
        <v>89169</v>
      </c>
      <c r="D39" s="20">
        <f t="shared" si="7"/>
        <v>14182.589999999995</v>
      </c>
      <c r="E39" s="21">
        <f t="shared" si="7"/>
        <v>21366</v>
      </c>
      <c r="F39" s="21">
        <f t="shared" si="7"/>
        <v>11946.369999999999</v>
      </c>
      <c r="G39" s="21">
        <f t="shared" si="7"/>
        <v>110535</v>
      </c>
      <c r="H39" s="21">
        <f t="shared" si="7"/>
        <v>26128.959999999999</v>
      </c>
      <c r="I39" s="21">
        <f t="shared" si="7"/>
        <v>5912</v>
      </c>
      <c r="J39" s="21">
        <f t="shared" si="7"/>
        <v>7198.6599999999989</v>
      </c>
      <c r="K39" s="21">
        <f t="shared" ref="K39:L39" si="8">SUM(K18:K38)</f>
        <v>21</v>
      </c>
      <c r="L39" s="21">
        <f t="shared" si="8"/>
        <v>6.93</v>
      </c>
      <c r="M39" s="21">
        <f t="shared" si="7"/>
        <v>116468</v>
      </c>
      <c r="N39" s="21">
        <f t="shared" si="7"/>
        <v>33334.549999999996</v>
      </c>
    </row>
    <row r="40" spans="1:14" x14ac:dyDescent="0.25">
      <c r="A40" s="25" t="s">
        <v>45</v>
      </c>
      <c r="B40" s="25"/>
      <c r="C40" s="20">
        <f t="shared" ref="C40:N40" si="9">C39+C17</f>
        <v>1151710</v>
      </c>
      <c r="D40" s="20">
        <f t="shared" si="9"/>
        <v>45146.159999999996</v>
      </c>
      <c r="E40" s="21">
        <f t="shared" si="9"/>
        <v>68365</v>
      </c>
      <c r="F40" s="21">
        <f t="shared" si="9"/>
        <v>26252.839999999997</v>
      </c>
      <c r="G40" s="21">
        <f t="shared" si="9"/>
        <v>1220075</v>
      </c>
      <c r="H40" s="21">
        <f t="shared" si="9"/>
        <v>71399</v>
      </c>
      <c r="I40" s="21">
        <f t="shared" si="9"/>
        <v>8646</v>
      </c>
      <c r="J40" s="21">
        <f t="shared" si="9"/>
        <v>14038.199999999999</v>
      </c>
      <c r="K40" s="21">
        <f t="shared" si="9"/>
        <v>5424</v>
      </c>
      <c r="L40" s="21">
        <f t="shared" si="9"/>
        <v>413.52</v>
      </c>
      <c r="M40" s="21">
        <f t="shared" si="9"/>
        <v>1234145</v>
      </c>
      <c r="N40" s="21">
        <f t="shared" si="9"/>
        <v>85850.72</v>
      </c>
    </row>
    <row r="41" spans="1:14" x14ac:dyDescent="0.25">
      <c r="A41" s="5">
        <v>34</v>
      </c>
      <c r="B41" s="6" t="s">
        <v>46</v>
      </c>
      <c r="C41" s="17">
        <v>0</v>
      </c>
      <c r="D41" s="17">
        <v>0</v>
      </c>
      <c r="E41" s="18">
        <v>179</v>
      </c>
      <c r="F41" s="18">
        <v>1.56</v>
      </c>
      <c r="G41" s="19">
        <f>C41+E41</f>
        <v>179</v>
      </c>
      <c r="H41" s="19">
        <f>D41+F41</f>
        <v>1.56</v>
      </c>
      <c r="I41" s="18">
        <v>17</v>
      </c>
      <c r="J41" s="18">
        <v>7.79</v>
      </c>
      <c r="K41" s="19">
        <v>1199</v>
      </c>
      <c r="L41" s="19">
        <v>82.929999999999993</v>
      </c>
      <c r="M41" s="19">
        <f t="shared" ref="M41:N41" si="10">G41+I41+K41</f>
        <v>1395</v>
      </c>
      <c r="N41" s="19">
        <f t="shared" si="10"/>
        <v>92.279999999999987</v>
      </c>
    </row>
    <row r="42" spans="1:14" x14ac:dyDescent="0.25">
      <c r="A42" s="23" t="s">
        <v>47</v>
      </c>
      <c r="B42" s="24"/>
      <c r="C42" s="20">
        <f>C41</f>
        <v>0</v>
      </c>
      <c r="D42" s="20">
        <f t="shared" ref="D42:N42" si="11">D41</f>
        <v>0</v>
      </c>
      <c r="E42" s="21">
        <f t="shared" si="11"/>
        <v>179</v>
      </c>
      <c r="F42" s="21">
        <f t="shared" si="11"/>
        <v>1.56</v>
      </c>
      <c r="G42" s="21">
        <f t="shared" si="11"/>
        <v>179</v>
      </c>
      <c r="H42" s="21">
        <f t="shared" si="11"/>
        <v>1.56</v>
      </c>
      <c r="I42" s="21">
        <f t="shared" si="11"/>
        <v>17</v>
      </c>
      <c r="J42" s="21">
        <f t="shared" si="11"/>
        <v>7.79</v>
      </c>
      <c r="K42" s="21">
        <f t="shared" si="11"/>
        <v>1199</v>
      </c>
      <c r="L42" s="21">
        <f t="shared" si="11"/>
        <v>82.929999999999993</v>
      </c>
      <c r="M42" s="21">
        <f t="shared" si="11"/>
        <v>1395</v>
      </c>
      <c r="N42" s="21">
        <f t="shared" si="11"/>
        <v>92.279999999999987</v>
      </c>
    </row>
    <row r="43" spans="1:14" x14ac:dyDescent="0.25">
      <c r="A43" s="5">
        <v>35</v>
      </c>
      <c r="B43" s="6" t="s">
        <v>48</v>
      </c>
      <c r="C43" s="17">
        <v>157820</v>
      </c>
      <c r="D43" s="17">
        <v>1645.33</v>
      </c>
      <c r="E43" s="18">
        <v>6</v>
      </c>
      <c r="F43" s="18">
        <v>5.01</v>
      </c>
      <c r="G43" s="19">
        <f t="shared" ref="G43:H46" si="12">C43+E43</f>
        <v>157826</v>
      </c>
      <c r="H43" s="19">
        <f t="shared" si="12"/>
        <v>1650.34</v>
      </c>
      <c r="I43" s="18">
        <v>0</v>
      </c>
      <c r="J43" s="18">
        <v>0</v>
      </c>
      <c r="K43" s="19">
        <v>304</v>
      </c>
      <c r="L43" s="19">
        <v>16.21</v>
      </c>
      <c r="M43" s="19">
        <f t="shared" ref="M43:N46" si="13">G43+I43+K43</f>
        <v>158130</v>
      </c>
      <c r="N43" s="19">
        <f t="shared" si="13"/>
        <v>1666.55</v>
      </c>
    </row>
    <row r="44" spans="1:14" x14ac:dyDescent="0.25">
      <c r="A44" s="5">
        <v>36</v>
      </c>
      <c r="B44" s="6" t="s">
        <v>49</v>
      </c>
      <c r="C44" s="17">
        <v>82136</v>
      </c>
      <c r="D44" s="17">
        <v>794.9</v>
      </c>
      <c r="E44" s="18">
        <v>0</v>
      </c>
      <c r="F44" s="18">
        <v>0</v>
      </c>
      <c r="G44" s="19">
        <f t="shared" si="12"/>
        <v>82136</v>
      </c>
      <c r="H44" s="19">
        <f t="shared" si="12"/>
        <v>794.9</v>
      </c>
      <c r="I44" s="18">
        <v>0</v>
      </c>
      <c r="J44" s="18">
        <v>0</v>
      </c>
      <c r="K44" s="19">
        <v>0</v>
      </c>
      <c r="L44" s="19">
        <v>0</v>
      </c>
      <c r="M44" s="19">
        <f t="shared" si="13"/>
        <v>82136</v>
      </c>
      <c r="N44" s="19">
        <f t="shared" si="13"/>
        <v>794.9</v>
      </c>
    </row>
    <row r="45" spans="1:14" x14ac:dyDescent="0.25">
      <c r="A45" s="5">
        <v>37</v>
      </c>
      <c r="B45" s="6" t="s">
        <v>50</v>
      </c>
      <c r="C45" s="17">
        <v>59676</v>
      </c>
      <c r="D45" s="17">
        <v>482.65</v>
      </c>
      <c r="E45" s="18">
        <v>5</v>
      </c>
      <c r="F45" s="18">
        <v>12.24</v>
      </c>
      <c r="G45" s="19">
        <f t="shared" si="12"/>
        <v>59681</v>
      </c>
      <c r="H45" s="19">
        <f t="shared" si="12"/>
        <v>494.89</v>
      </c>
      <c r="I45" s="18">
        <v>0</v>
      </c>
      <c r="J45" s="18">
        <v>0</v>
      </c>
      <c r="K45" s="19">
        <v>0</v>
      </c>
      <c r="L45" s="19">
        <v>0</v>
      </c>
      <c r="M45" s="19">
        <f t="shared" si="13"/>
        <v>59681</v>
      </c>
      <c r="N45" s="19">
        <f t="shared" si="13"/>
        <v>494.89</v>
      </c>
    </row>
    <row r="46" spans="1:14" x14ac:dyDescent="0.25">
      <c r="A46" s="5">
        <v>38</v>
      </c>
      <c r="B46" s="6" t="s">
        <v>51</v>
      </c>
      <c r="C46" s="17">
        <v>62507</v>
      </c>
      <c r="D46" s="17">
        <v>610.88</v>
      </c>
      <c r="E46" s="18">
        <v>10</v>
      </c>
      <c r="F46" s="18">
        <v>12.32</v>
      </c>
      <c r="G46" s="19">
        <f t="shared" si="12"/>
        <v>62517</v>
      </c>
      <c r="H46" s="19">
        <f t="shared" si="12"/>
        <v>623.20000000000005</v>
      </c>
      <c r="I46" s="18">
        <v>0</v>
      </c>
      <c r="J46" s="18">
        <v>0</v>
      </c>
      <c r="K46" s="19">
        <v>857</v>
      </c>
      <c r="L46" s="19">
        <v>5.7600000000000007</v>
      </c>
      <c r="M46" s="19">
        <f t="shared" si="13"/>
        <v>63374</v>
      </c>
      <c r="N46" s="19">
        <f t="shared" si="13"/>
        <v>628.96</v>
      </c>
    </row>
    <row r="47" spans="1:14" x14ac:dyDescent="0.25">
      <c r="A47" s="23" t="s">
        <v>52</v>
      </c>
      <c r="B47" s="24"/>
      <c r="C47" s="20">
        <f>SUM(C43:C46)</f>
        <v>362139</v>
      </c>
      <c r="D47" s="20">
        <f t="shared" ref="D47:N47" si="14">SUM(D43:D46)</f>
        <v>3533.76</v>
      </c>
      <c r="E47" s="21">
        <f t="shared" si="14"/>
        <v>21</v>
      </c>
      <c r="F47" s="21">
        <f t="shared" si="14"/>
        <v>29.57</v>
      </c>
      <c r="G47" s="21">
        <f t="shared" si="14"/>
        <v>362160</v>
      </c>
      <c r="H47" s="21">
        <f t="shared" si="14"/>
        <v>3563.33</v>
      </c>
      <c r="I47" s="21">
        <f t="shared" si="14"/>
        <v>0</v>
      </c>
      <c r="J47" s="21">
        <f t="shared" si="14"/>
        <v>0</v>
      </c>
      <c r="K47" s="21">
        <f t="shared" si="14"/>
        <v>1161</v>
      </c>
      <c r="L47" s="21">
        <f t="shared" si="14"/>
        <v>21.970000000000002</v>
      </c>
      <c r="M47" s="21">
        <f t="shared" si="14"/>
        <v>363321</v>
      </c>
      <c r="N47" s="21">
        <f t="shared" si="14"/>
        <v>3585.2999999999997</v>
      </c>
    </row>
    <row r="48" spans="1:14" x14ac:dyDescent="0.25">
      <c r="A48" s="7">
        <v>39</v>
      </c>
      <c r="B48" s="6" t="s">
        <v>53</v>
      </c>
      <c r="C48" s="17">
        <v>5490</v>
      </c>
      <c r="D48" s="17">
        <v>313.48</v>
      </c>
      <c r="E48" s="18">
        <v>222</v>
      </c>
      <c r="F48" s="18">
        <v>37.75</v>
      </c>
      <c r="G48" s="19">
        <f>C48+E48</f>
        <v>5712</v>
      </c>
      <c r="H48" s="19">
        <f>D48+F48</f>
        <v>351.23</v>
      </c>
      <c r="I48" s="18">
        <v>55</v>
      </c>
      <c r="J48" s="18">
        <v>8.0500000000000007</v>
      </c>
      <c r="K48" s="19">
        <v>0</v>
      </c>
      <c r="L48" s="19">
        <v>0</v>
      </c>
      <c r="M48" s="19">
        <f t="shared" ref="M48:N50" si="15">G48+I48+K48</f>
        <v>5767</v>
      </c>
      <c r="N48" s="19">
        <f t="shared" si="15"/>
        <v>359.28000000000003</v>
      </c>
    </row>
    <row r="49" spans="1:14" x14ac:dyDescent="0.25">
      <c r="A49" s="7">
        <v>40</v>
      </c>
      <c r="B49" s="6" t="s">
        <v>54</v>
      </c>
      <c r="C49" s="17">
        <v>4182</v>
      </c>
      <c r="D49" s="17">
        <v>365.79</v>
      </c>
      <c r="E49" s="18">
        <v>2</v>
      </c>
      <c r="F49" s="18">
        <v>0.25</v>
      </c>
      <c r="G49" s="19">
        <f t="shared" ref="G49:H50" si="16">C49+E49</f>
        <v>4184</v>
      </c>
      <c r="H49" s="19">
        <f t="shared" si="16"/>
        <v>366.04</v>
      </c>
      <c r="I49" s="18">
        <v>1</v>
      </c>
      <c r="J49" s="18">
        <v>0.05</v>
      </c>
      <c r="K49" s="19">
        <v>0</v>
      </c>
      <c r="L49" s="19">
        <v>0</v>
      </c>
      <c r="M49" s="19">
        <f t="shared" si="15"/>
        <v>4185</v>
      </c>
      <c r="N49" s="19">
        <f t="shared" si="15"/>
        <v>366.09000000000003</v>
      </c>
    </row>
    <row r="50" spans="1:14" x14ac:dyDescent="0.25">
      <c r="A50" s="7">
        <v>41</v>
      </c>
      <c r="B50" s="6" t="s">
        <v>55</v>
      </c>
      <c r="C50" s="17">
        <v>1</v>
      </c>
      <c r="D50" s="17">
        <v>0.08</v>
      </c>
      <c r="E50" s="18">
        <v>0</v>
      </c>
      <c r="F50" s="18">
        <v>0</v>
      </c>
      <c r="G50" s="19">
        <f t="shared" si="16"/>
        <v>1</v>
      </c>
      <c r="H50" s="19">
        <f t="shared" si="16"/>
        <v>0.08</v>
      </c>
      <c r="I50" s="18">
        <v>0</v>
      </c>
      <c r="J50" s="18">
        <v>0</v>
      </c>
      <c r="K50" s="19">
        <v>0</v>
      </c>
      <c r="L50" s="19">
        <v>0</v>
      </c>
      <c r="M50" s="19">
        <f t="shared" si="15"/>
        <v>1</v>
      </c>
      <c r="N50" s="19">
        <f t="shared" si="15"/>
        <v>0.08</v>
      </c>
    </row>
    <row r="51" spans="1:14" x14ac:dyDescent="0.25">
      <c r="A51" s="23" t="s">
        <v>56</v>
      </c>
      <c r="B51" s="24"/>
      <c r="C51" s="20">
        <f>SUM(C48:C50)</f>
        <v>9673</v>
      </c>
      <c r="D51" s="20">
        <f t="shared" ref="D51:N51" si="17">SUM(D48:D50)</f>
        <v>679.35</v>
      </c>
      <c r="E51" s="20">
        <f t="shared" si="17"/>
        <v>224</v>
      </c>
      <c r="F51" s="20">
        <f t="shared" si="17"/>
        <v>38</v>
      </c>
      <c r="G51" s="20">
        <f t="shared" si="17"/>
        <v>9897</v>
      </c>
      <c r="H51" s="20">
        <f t="shared" si="17"/>
        <v>717.35</v>
      </c>
      <c r="I51" s="20">
        <f t="shared" si="17"/>
        <v>56</v>
      </c>
      <c r="J51" s="20">
        <f t="shared" si="17"/>
        <v>8.1000000000000014</v>
      </c>
      <c r="K51" s="20">
        <f t="shared" si="17"/>
        <v>0</v>
      </c>
      <c r="L51" s="21">
        <f t="shared" si="17"/>
        <v>0</v>
      </c>
      <c r="M51" s="20">
        <f t="shared" si="17"/>
        <v>9953</v>
      </c>
      <c r="N51" s="21">
        <f t="shared" si="17"/>
        <v>725.45000000000016</v>
      </c>
    </row>
    <row r="52" spans="1:14" x14ac:dyDescent="0.25">
      <c r="A52" s="7">
        <v>42</v>
      </c>
      <c r="B52" s="6" t="s">
        <v>57</v>
      </c>
      <c r="C52" s="17">
        <v>0</v>
      </c>
      <c r="D52" s="17">
        <v>0</v>
      </c>
      <c r="E52" s="18">
        <v>0</v>
      </c>
      <c r="F52" s="18">
        <v>0</v>
      </c>
      <c r="G52" s="19">
        <f t="shared" ref="G52:H54" si="18">C52+E52</f>
        <v>0</v>
      </c>
      <c r="H52" s="19">
        <f t="shared" si="18"/>
        <v>0</v>
      </c>
      <c r="I52" s="18">
        <v>0</v>
      </c>
      <c r="J52" s="18">
        <v>0</v>
      </c>
      <c r="K52" s="19">
        <f t="shared" ref="K52:N54" si="19">E52+G52</f>
        <v>0</v>
      </c>
      <c r="L52" s="19">
        <f t="shared" si="19"/>
        <v>0</v>
      </c>
      <c r="M52" s="19">
        <f t="shared" si="19"/>
        <v>0</v>
      </c>
      <c r="N52" s="19">
        <f t="shared" si="19"/>
        <v>0</v>
      </c>
    </row>
    <row r="53" spans="1:14" x14ac:dyDescent="0.25">
      <c r="A53" s="7">
        <v>43</v>
      </c>
      <c r="B53" s="6" t="s">
        <v>58</v>
      </c>
      <c r="C53" s="17">
        <v>0</v>
      </c>
      <c r="D53" s="17">
        <v>0</v>
      </c>
      <c r="E53" s="18">
        <v>0</v>
      </c>
      <c r="F53" s="18">
        <v>0</v>
      </c>
      <c r="G53" s="19">
        <f t="shared" si="18"/>
        <v>0</v>
      </c>
      <c r="H53" s="19">
        <f t="shared" si="18"/>
        <v>0</v>
      </c>
      <c r="I53" s="18">
        <v>0</v>
      </c>
      <c r="J53" s="18">
        <v>0</v>
      </c>
      <c r="K53" s="19">
        <f t="shared" si="19"/>
        <v>0</v>
      </c>
      <c r="L53" s="19">
        <f t="shared" si="19"/>
        <v>0</v>
      </c>
      <c r="M53" s="19">
        <f t="shared" si="19"/>
        <v>0</v>
      </c>
      <c r="N53" s="19">
        <f t="shared" si="19"/>
        <v>0</v>
      </c>
    </row>
    <row r="54" spans="1:14" x14ac:dyDescent="0.25">
      <c r="A54" s="7">
        <v>44</v>
      </c>
      <c r="B54" s="6" t="s">
        <v>59</v>
      </c>
      <c r="C54" s="17">
        <v>0</v>
      </c>
      <c r="D54" s="17">
        <v>0</v>
      </c>
      <c r="E54" s="18">
        <v>0</v>
      </c>
      <c r="F54" s="18">
        <v>0</v>
      </c>
      <c r="G54" s="19">
        <f t="shared" si="18"/>
        <v>0</v>
      </c>
      <c r="H54" s="19">
        <f t="shared" si="18"/>
        <v>0</v>
      </c>
      <c r="I54" s="18">
        <v>0</v>
      </c>
      <c r="J54" s="18">
        <v>0</v>
      </c>
      <c r="K54" s="19">
        <f t="shared" si="19"/>
        <v>0</v>
      </c>
      <c r="L54" s="19">
        <f t="shared" si="19"/>
        <v>0</v>
      </c>
      <c r="M54" s="19">
        <f t="shared" si="19"/>
        <v>0</v>
      </c>
      <c r="N54" s="19">
        <f t="shared" si="19"/>
        <v>0</v>
      </c>
    </row>
    <row r="55" spans="1:14" x14ac:dyDescent="0.25">
      <c r="A55" s="23" t="s">
        <v>60</v>
      </c>
      <c r="B55" s="24"/>
      <c r="C55" s="20">
        <f>SUM(C52:C54)</f>
        <v>0</v>
      </c>
      <c r="D55" s="20">
        <f t="shared" ref="D55:N55" si="20">SUM(D52:D54)</f>
        <v>0</v>
      </c>
      <c r="E55" s="20">
        <f t="shared" si="20"/>
        <v>0</v>
      </c>
      <c r="F55" s="20">
        <f t="shared" si="20"/>
        <v>0</v>
      </c>
      <c r="G55" s="20">
        <f t="shared" si="20"/>
        <v>0</v>
      </c>
      <c r="H55" s="20">
        <f t="shared" si="20"/>
        <v>0</v>
      </c>
      <c r="I55" s="20">
        <f t="shared" si="20"/>
        <v>0</v>
      </c>
      <c r="J55" s="20">
        <f t="shared" si="20"/>
        <v>0</v>
      </c>
      <c r="K55" s="20">
        <f t="shared" si="20"/>
        <v>0</v>
      </c>
      <c r="L55" s="21">
        <f t="shared" si="20"/>
        <v>0</v>
      </c>
      <c r="M55" s="20">
        <f t="shared" si="20"/>
        <v>0</v>
      </c>
      <c r="N55" s="21">
        <f t="shared" si="20"/>
        <v>0</v>
      </c>
    </row>
    <row r="56" spans="1:14" x14ac:dyDescent="0.25">
      <c r="A56" s="5">
        <v>45</v>
      </c>
      <c r="B56" s="6" t="s">
        <v>61</v>
      </c>
      <c r="C56" s="17">
        <v>473</v>
      </c>
      <c r="D56" s="17">
        <v>129.507412504</v>
      </c>
      <c r="E56" s="18">
        <v>642</v>
      </c>
      <c r="F56" s="18">
        <v>376.28723368699997</v>
      </c>
      <c r="G56" s="19">
        <f>C56+E56</f>
        <v>1115</v>
      </c>
      <c r="H56" s="19">
        <f>D56+F56</f>
        <v>505.79464619099997</v>
      </c>
      <c r="I56" s="18">
        <v>56</v>
      </c>
      <c r="J56" s="18">
        <v>86.25623031500001</v>
      </c>
      <c r="K56" s="19">
        <v>7</v>
      </c>
      <c r="L56" s="19">
        <v>8.8238564040000007</v>
      </c>
      <c r="M56" s="19">
        <f t="shared" ref="M56:N56" si="21">G56+I56+K56</f>
        <v>1178</v>
      </c>
      <c r="N56" s="19">
        <f t="shared" si="21"/>
        <v>600.87473291000003</v>
      </c>
    </row>
    <row r="57" spans="1:14" x14ac:dyDescent="0.25">
      <c r="A57" s="25" t="s">
        <v>62</v>
      </c>
      <c r="B57" s="25"/>
      <c r="C57" s="20">
        <f>C56</f>
        <v>473</v>
      </c>
      <c r="D57" s="20">
        <f t="shared" ref="D57:N57" si="22">D56</f>
        <v>129.507412504</v>
      </c>
      <c r="E57" s="20">
        <f t="shared" si="22"/>
        <v>642</v>
      </c>
      <c r="F57" s="20">
        <f t="shared" si="22"/>
        <v>376.28723368699997</v>
      </c>
      <c r="G57" s="20">
        <f t="shared" si="22"/>
        <v>1115</v>
      </c>
      <c r="H57" s="20">
        <f t="shared" si="22"/>
        <v>505.79464619099997</v>
      </c>
      <c r="I57" s="20">
        <f t="shared" si="22"/>
        <v>56</v>
      </c>
      <c r="J57" s="20">
        <f t="shared" si="22"/>
        <v>86.25623031500001</v>
      </c>
      <c r="K57" s="20">
        <f t="shared" si="22"/>
        <v>7</v>
      </c>
      <c r="L57" s="21">
        <f t="shared" si="22"/>
        <v>8.8238564040000007</v>
      </c>
      <c r="M57" s="20">
        <f t="shared" si="22"/>
        <v>1178</v>
      </c>
      <c r="N57" s="21">
        <f t="shared" si="22"/>
        <v>600.87473291000003</v>
      </c>
    </row>
    <row r="58" spans="1:14" x14ac:dyDescent="0.25">
      <c r="A58" s="26" t="s">
        <v>63</v>
      </c>
      <c r="B58" s="26"/>
      <c r="C58" s="22">
        <f>C57+C55+C51+C47+C42+C40</f>
        <v>1523995</v>
      </c>
      <c r="D58" s="22">
        <f t="shared" ref="D58:N58" si="23">D57+D55+D51+D47+D42+D40</f>
        <v>49488.777412503994</v>
      </c>
      <c r="E58" s="22">
        <f t="shared" si="23"/>
        <v>69431</v>
      </c>
      <c r="F58" s="22">
        <f t="shared" si="23"/>
        <v>26698.257233686996</v>
      </c>
      <c r="G58" s="22">
        <f t="shared" si="23"/>
        <v>1593426</v>
      </c>
      <c r="H58" s="22">
        <f t="shared" si="23"/>
        <v>76187.034646190994</v>
      </c>
      <c r="I58" s="22">
        <f t="shared" si="23"/>
        <v>8775</v>
      </c>
      <c r="J58" s="22">
        <f t="shared" si="23"/>
        <v>14140.346230314999</v>
      </c>
      <c r="K58" s="22">
        <f t="shared" si="23"/>
        <v>7791</v>
      </c>
      <c r="L58" s="22">
        <f t="shared" si="23"/>
        <v>527.24385640399998</v>
      </c>
      <c r="M58" s="22">
        <f t="shared" si="23"/>
        <v>1609992</v>
      </c>
      <c r="N58" s="22">
        <f t="shared" si="23"/>
        <v>90854.624732910001</v>
      </c>
    </row>
    <row r="60" spans="1:14" x14ac:dyDescent="0.25">
      <c r="D60" s="2"/>
      <c r="F60" s="2"/>
      <c r="H60" s="2"/>
      <c r="J60" s="2"/>
      <c r="L60" s="2"/>
      <c r="N60" s="2"/>
    </row>
    <row r="68" spans="3:40" x14ac:dyDescent="0.25">
      <c r="C68" s="2">
        <f t="shared" ref="C68:AN68" si="24">C17+C39+C42+C47+C51+C55+C57-C58</f>
        <v>0</v>
      </c>
      <c r="D68" s="2">
        <f t="shared" si="24"/>
        <v>0</v>
      </c>
      <c r="E68" s="2">
        <f t="shared" si="24"/>
        <v>0</v>
      </c>
      <c r="F68" s="2">
        <f t="shared" si="24"/>
        <v>0</v>
      </c>
      <c r="G68" s="2">
        <f t="shared" si="24"/>
        <v>0</v>
      </c>
      <c r="H68" s="2">
        <f t="shared" si="24"/>
        <v>0</v>
      </c>
      <c r="I68" s="2">
        <f t="shared" si="24"/>
        <v>0</v>
      </c>
      <c r="J68" s="2">
        <f t="shared" si="24"/>
        <v>0</v>
      </c>
      <c r="K68" s="2">
        <f t="shared" si="24"/>
        <v>0</v>
      </c>
      <c r="L68" s="2">
        <f t="shared" si="24"/>
        <v>0</v>
      </c>
      <c r="M68" s="2">
        <f t="shared" si="24"/>
        <v>0</v>
      </c>
      <c r="N68" s="2">
        <f t="shared" si="24"/>
        <v>0</v>
      </c>
      <c r="O68" s="2">
        <f t="shared" si="24"/>
        <v>0</v>
      </c>
      <c r="P68" s="2">
        <f t="shared" si="24"/>
        <v>0</v>
      </c>
      <c r="Q68" s="2">
        <f t="shared" si="24"/>
        <v>0</v>
      </c>
      <c r="R68" s="2">
        <f t="shared" si="24"/>
        <v>0</v>
      </c>
      <c r="S68" s="2">
        <f t="shared" si="24"/>
        <v>0</v>
      </c>
      <c r="T68" s="2">
        <f t="shared" si="24"/>
        <v>0</v>
      </c>
      <c r="U68" s="2">
        <f t="shared" si="24"/>
        <v>0</v>
      </c>
      <c r="V68" s="2">
        <f t="shared" si="24"/>
        <v>0</v>
      </c>
      <c r="W68" s="2">
        <f t="shared" si="24"/>
        <v>0</v>
      </c>
      <c r="X68" s="2">
        <f t="shared" si="24"/>
        <v>0</v>
      </c>
      <c r="Y68" s="2">
        <f t="shared" si="24"/>
        <v>0</v>
      </c>
      <c r="Z68" s="2">
        <f t="shared" si="24"/>
        <v>0</v>
      </c>
      <c r="AA68" s="2">
        <f t="shared" si="24"/>
        <v>0</v>
      </c>
      <c r="AB68" s="2">
        <f t="shared" si="24"/>
        <v>0</v>
      </c>
      <c r="AC68" s="2">
        <f t="shared" si="24"/>
        <v>0</v>
      </c>
      <c r="AD68" s="2">
        <f t="shared" si="24"/>
        <v>0</v>
      </c>
      <c r="AE68" s="2">
        <f t="shared" si="24"/>
        <v>0</v>
      </c>
      <c r="AF68" s="2">
        <f t="shared" si="24"/>
        <v>0</v>
      </c>
      <c r="AG68" s="2">
        <f t="shared" si="24"/>
        <v>0</v>
      </c>
      <c r="AH68" s="2">
        <f t="shared" si="24"/>
        <v>0</v>
      </c>
      <c r="AI68" s="2">
        <f t="shared" si="24"/>
        <v>0</v>
      </c>
      <c r="AJ68" s="2">
        <f t="shared" si="24"/>
        <v>0</v>
      </c>
      <c r="AK68" s="2">
        <f t="shared" si="24"/>
        <v>0</v>
      </c>
      <c r="AL68" s="2">
        <f t="shared" si="24"/>
        <v>0</v>
      </c>
      <c r="AM68" s="2">
        <f t="shared" si="24"/>
        <v>0</v>
      </c>
      <c r="AN68" s="2">
        <f t="shared" si="24"/>
        <v>0</v>
      </c>
    </row>
  </sheetData>
  <mergeCells count="18">
    <mergeCell ref="A1:N1"/>
    <mergeCell ref="A3:A4"/>
    <mergeCell ref="B3:B4"/>
    <mergeCell ref="C3:D3"/>
    <mergeCell ref="E3:F3"/>
    <mergeCell ref="G3:H3"/>
    <mergeCell ref="I3:J3"/>
    <mergeCell ref="K3:L3"/>
    <mergeCell ref="A51:B51"/>
    <mergeCell ref="A55:B55"/>
    <mergeCell ref="A57:B57"/>
    <mergeCell ref="A58:B58"/>
    <mergeCell ref="M3:N3"/>
    <mergeCell ref="A17:B17"/>
    <mergeCell ref="A39:B39"/>
    <mergeCell ref="A40:B40"/>
    <mergeCell ref="A42:B42"/>
    <mergeCell ref="A47:B47"/>
  </mergeCells>
  <pageMargins left="0.15748031496062992" right="0.15748031496062992" top="0.78740157480314965" bottom="0.78740157480314965" header="0.31496062992125984" footer="0.31496062992125984"/>
  <pageSetup paperSize="9" scale="75" orientation="portrait" r:id="rId1"/>
  <headerFooter>
    <oddFooter>&amp;C&amp;"Arial,Regular"&amp;10&amp;P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10.MSME</vt:lpstr>
      <vt:lpstr>'10.MSME'!Print_Area</vt:lpstr>
      <vt:lpstr>'10.MSME'!Print_Titles</vt:lpstr>
    </vt:vector>
  </TitlesOfParts>
  <Company>Union Bank Of India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GID39470</dc:creator>
  <cp:lastModifiedBy>Kurella, Rajesh</cp:lastModifiedBy>
  <dcterms:created xsi:type="dcterms:W3CDTF">2023-09-05T11:16:12Z</dcterms:created>
  <dcterms:modified xsi:type="dcterms:W3CDTF">2023-09-08T06:10:31Z</dcterms:modified>
</cp:coreProperties>
</file>